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ve\Documents\"/>
    </mc:Choice>
  </mc:AlternateContent>
  <xr:revisionPtr revIDLastSave="0" documentId="13_ncr:1_{B7926FA7-445A-409C-B78E-1F7984093157}" xr6:coauthVersionLast="47" xr6:coauthVersionMax="47" xr10:uidLastSave="{00000000-0000-0000-0000-000000000000}"/>
  <bookViews>
    <workbookView xWindow="-108" yWindow="-108" windowWidth="23256" windowHeight="12456" tabRatio="956" xr2:uid="{44EA3B28-0153-4099-BB2B-854C315FA6B7}"/>
  </bookViews>
  <sheets>
    <sheet name="Search Screen" sheetId="2" r:id="rId1"/>
    <sheet name="Layout" sheetId="19" r:id="rId2"/>
    <sheet name="To Print" sheetId="20" r:id="rId3"/>
    <sheet name="Unit A" sheetId="3" r:id="rId4"/>
    <sheet name="Unit B" sheetId="4" r:id="rId5"/>
    <sheet name="Unit C" sheetId="5" r:id="rId6"/>
    <sheet name="Unit D" sheetId="6" r:id="rId7"/>
    <sheet name="Unit E" sheetId="7" r:id="rId8"/>
    <sheet name="Unit F" sheetId="8" r:id="rId9"/>
    <sheet name="Unit G" sheetId="9" r:id="rId10"/>
    <sheet name="Unit H" sheetId="10" r:id="rId11"/>
    <sheet name="Unit I" sheetId="11" r:id="rId12"/>
    <sheet name="Unit J Under+Over Table" sheetId="12" r:id="rId13"/>
    <sheet name="Unit K" sheetId="13" r:id="rId14"/>
    <sheet name="Unit L" sheetId="14" r:id="rId15"/>
    <sheet name="Unit M" sheetId="15" r:id="rId16"/>
    <sheet name="Unit N" sheetId="16" r:id="rId17"/>
    <sheet name="Unit O " sheetId="21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 a="1"/>
  <c r="B13" i="2" s="1"/>
  <c r="K8" i="21"/>
  <c r="K7" i="21"/>
  <c r="P7" i="2" s="1"/>
  <c r="P8" i="20" s="1"/>
  <c r="K6" i="21"/>
  <c r="P6" i="2" s="1"/>
  <c r="P7" i="20" s="1"/>
  <c r="K5" i="21"/>
  <c r="P5" i="2" s="1"/>
  <c r="P6" i="20" s="1"/>
  <c r="K4" i="21"/>
  <c r="P4" i="2" s="1"/>
  <c r="P5" i="20" s="1"/>
  <c r="K3" i="21"/>
  <c r="P3" i="2" s="1"/>
  <c r="P4" i="20" s="1"/>
  <c r="K8" i="16"/>
  <c r="O8" i="2" s="1"/>
  <c r="O9" i="20" s="1"/>
  <c r="K7" i="16"/>
  <c r="O7" i="2" s="1"/>
  <c r="O8" i="20" s="1"/>
  <c r="K6" i="16"/>
  <c r="O6" i="2" s="1"/>
  <c r="O7" i="20" s="1"/>
  <c r="K5" i="16"/>
  <c r="O5" i="2" s="1"/>
  <c r="O6" i="20" s="1"/>
  <c r="K4" i="16"/>
  <c r="O4" i="2" s="1"/>
  <c r="O5" i="20" s="1"/>
  <c r="K3" i="16"/>
  <c r="O3" i="2" s="1"/>
  <c r="O4" i="20" s="1"/>
  <c r="K8" i="15"/>
  <c r="N8" i="2" s="1"/>
  <c r="N9" i="20" s="1"/>
  <c r="K7" i="15"/>
  <c r="N7" i="2" s="1"/>
  <c r="N8" i="20" s="1"/>
  <c r="K6" i="15"/>
  <c r="N6" i="2" s="1"/>
  <c r="N7" i="20" s="1"/>
  <c r="K5" i="15"/>
  <c r="N5" i="2" s="1"/>
  <c r="N6" i="20" s="1"/>
  <c r="K4" i="15"/>
  <c r="N4" i="2" s="1"/>
  <c r="N5" i="20" s="1"/>
  <c r="K3" i="15"/>
  <c r="N3" i="2" s="1"/>
  <c r="N4" i="20" s="1"/>
  <c r="K8" i="14"/>
  <c r="K7" i="14"/>
  <c r="K6" i="14"/>
  <c r="M6" i="2" s="1"/>
  <c r="M7" i="20" s="1"/>
  <c r="K5" i="14"/>
  <c r="M5" i="2" s="1"/>
  <c r="M6" i="20" s="1"/>
  <c r="K4" i="14"/>
  <c r="M4" i="2" s="1"/>
  <c r="M5" i="20" s="1"/>
  <c r="K3" i="14"/>
  <c r="M3" i="2" s="1"/>
  <c r="M4" i="20" s="1"/>
  <c r="K8" i="13"/>
  <c r="L8" i="2" s="1"/>
  <c r="L9" i="20" s="1"/>
  <c r="K7" i="13"/>
  <c r="L7" i="2" s="1"/>
  <c r="L8" i="20" s="1"/>
  <c r="K6" i="13"/>
  <c r="L6" i="2" s="1"/>
  <c r="L7" i="20" s="1"/>
  <c r="K5" i="13"/>
  <c r="L5" i="2" s="1"/>
  <c r="L6" i="20" s="1"/>
  <c r="K4" i="13"/>
  <c r="L4" i="2" s="1"/>
  <c r="L5" i="20" s="1"/>
  <c r="K3" i="13"/>
  <c r="L3" i="2" s="1"/>
  <c r="L4" i="20" s="1"/>
  <c r="K8" i="12"/>
  <c r="K8" i="2" s="1"/>
  <c r="K9" i="20" s="1"/>
  <c r="K7" i="12"/>
  <c r="K7" i="2" s="1"/>
  <c r="K8" i="20" s="1"/>
  <c r="K6" i="12"/>
  <c r="K6" i="2" s="1"/>
  <c r="K7" i="20" s="1"/>
  <c r="K5" i="12"/>
  <c r="K5" i="2" s="1"/>
  <c r="K6" i="20" s="1"/>
  <c r="K4" i="12"/>
  <c r="K4" i="2" s="1"/>
  <c r="K5" i="20" s="1"/>
  <c r="K3" i="12"/>
  <c r="K3" i="2" s="1"/>
  <c r="K4" i="20" s="1"/>
  <c r="K8" i="11"/>
  <c r="J8" i="2" s="1"/>
  <c r="J9" i="20" s="1"/>
  <c r="K7" i="11"/>
  <c r="J7" i="2" s="1"/>
  <c r="J8" i="20" s="1"/>
  <c r="K6" i="11"/>
  <c r="J6" i="2" s="1"/>
  <c r="J7" i="20" s="1"/>
  <c r="K5" i="11"/>
  <c r="J5" i="2" s="1"/>
  <c r="J6" i="20" s="1"/>
  <c r="K4" i="11"/>
  <c r="J4" i="2" s="1"/>
  <c r="J5" i="20" s="1"/>
  <c r="K3" i="11"/>
  <c r="K8" i="10"/>
  <c r="I8" i="2" s="1"/>
  <c r="K7" i="10"/>
  <c r="I7" i="2" s="1"/>
  <c r="I8" i="20" s="1"/>
  <c r="K6" i="10"/>
  <c r="I6" i="2" s="1"/>
  <c r="I7" i="20" s="1"/>
  <c r="K5" i="10"/>
  <c r="I5" i="2" s="1"/>
  <c r="I6" i="20" s="1"/>
  <c r="K4" i="10"/>
  <c r="I4" i="2" s="1"/>
  <c r="I5" i="20" s="1"/>
  <c r="K3" i="10"/>
  <c r="I3" i="2" s="1"/>
  <c r="I4" i="20" s="1"/>
  <c r="K8" i="9"/>
  <c r="H8" i="2" s="1"/>
  <c r="H9" i="20" s="1"/>
  <c r="K7" i="9"/>
  <c r="H7" i="2" s="1"/>
  <c r="H8" i="20" s="1"/>
  <c r="K6" i="9"/>
  <c r="H6" i="2" s="1"/>
  <c r="H7" i="20" s="1"/>
  <c r="K5" i="9"/>
  <c r="H5" i="2" s="1"/>
  <c r="H6" i="20" s="1"/>
  <c r="K4" i="9"/>
  <c r="H4" i="2" s="1"/>
  <c r="H5" i="20" s="1"/>
  <c r="K3" i="9"/>
  <c r="H3" i="2" s="1"/>
  <c r="K8" i="8"/>
  <c r="G8" i="2" s="1"/>
  <c r="G9" i="20" s="1"/>
  <c r="K7" i="8"/>
  <c r="G7" i="2" s="1"/>
  <c r="G8" i="20" s="1"/>
  <c r="K6" i="8"/>
  <c r="G6" i="2" s="1"/>
  <c r="G7" i="20" s="1"/>
  <c r="K5" i="8"/>
  <c r="G5" i="2" s="1"/>
  <c r="G6" i="20" s="1"/>
  <c r="K4" i="8"/>
  <c r="G4" i="2" s="1"/>
  <c r="G5" i="20" s="1"/>
  <c r="K3" i="8"/>
  <c r="G3" i="2" s="1"/>
  <c r="G4" i="20" s="1"/>
  <c r="K8" i="7"/>
  <c r="F8" i="2" s="1"/>
  <c r="F9" i="20" s="1"/>
  <c r="K7" i="7"/>
  <c r="F7" i="2" s="1"/>
  <c r="F8" i="20" s="1"/>
  <c r="K6" i="7"/>
  <c r="F6" i="2" s="1"/>
  <c r="F7" i="20" s="1"/>
  <c r="K5" i="7"/>
  <c r="F5" i="2" s="1"/>
  <c r="F6" i="20" s="1"/>
  <c r="K4" i="7"/>
  <c r="F4" i="2" s="1"/>
  <c r="F5" i="20" s="1"/>
  <c r="K3" i="7"/>
  <c r="F3" i="2" s="1"/>
  <c r="F4" i="20" s="1"/>
  <c r="K8" i="6"/>
  <c r="E8" i="2" s="1"/>
  <c r="E9" i="20" s="1"/>
  <c r="K7" i="6"/>
  <c r="E7" i="2" s="1"/>
  <c r="E8" i="20" s="1"/>
  <c r="K6" i="6"/>
  <c r="E6" i="2" s="1"/>
  <c r="E7" i="20" s="1"/>
  <c r="K5" i="6"/>
  <c r="E5" i="2" s="1"/>
  <c r="E6" i="20" s="1"/>
  <c r="K4" i="6"/>
  <c r="E4" i="2" s="1"/>
  <c r="E5" i="20" s="1"/>
  <c r="K3" i="6"/>
  <c r="E3" i="2" s="1"/>
  <c r="E4" i="20" s="1"/>
  <c r="K8" i="5"/>
  <c r="D8" i="2" s="1"/>
  <c r="D9" i="20" s="1"/>
  <c r="K7" i="5"/>
  <c r="D7" i="2" s="1"/>
  <c r="D8" i="20" s="1"/>
  <c r="K6" i="5"/>
  <c r="D6" i="2" s="1"/>
  <c r="D7" i="20" s="1"/>
  <c r="K5" i="5"/>
  <c r="D5" i="2" s="1"/>
  <c r="D6" i="20" s="1"/>
  <c r="K4" i="5"/>
  <c r="D4" i="2" s="1"/>
  <c r="D5" i="20" s="1"/>
  <c r="K3" i="5"/>
  <c r="D3" i="2" s="1"/>
  <c r="D4" i="20" s="1"/>
  <c r="K8" i="4"/>
  <c r="K7" i="4"/>
  <c r="C7" i="2" s="1"/>
  <c r="C8" i="20" s="1"/>
  <c r="K6" i="4"/>
  <c r="K5" i="4"/>
  <c r="C5" i="2" s="1"/>
  <c r="C6" i="20" s="1"/>
  <c r="K4" i="4"/>
  <c r="K3" i="4"/>
  <c r="C3" i="2" s="1"/>
  <c r="C4" i="20" s="1"/>
  <c r="K3" i="3"/>
  <c r="K4" i="3"/>
  <c r="K5" i="3"/>
  <c r="B5" i="2" s="1"/>
  <c r="B6" i="20" s="1"/>
  <c r="K6" i="3"/>
  <c r="K7" i="3"/>
  <c r="K8" i="3"/>
  <c r="K13" i="3"/>
  <c r="K12" i="3"/>
  <c r="K11" i="3"/>
  <c r="K10" i="3"/>
  <c r="K9" i="3"/>
  <c r="M7" i="2"/>
  <c r="M8" i="20" s="1"/>
  <c r="P8" i="2"/>
  <c r="P9" i="20" s="1"/>
  <c r="M8" i="2"/>
  <c r="M9" i="20" s="1"/>
  <c r="M2" i="20"/>
  <c r="B2" i="20"/>
  <c r="J23" i="19"/>
  <c r="H4" i="20" l="1"/>
  <c r="B7" i="2"/>
  <c r="B8" i="20" s="1"/>
  <c r="J3" i="2"/>
  <c r="J4" i="20" s="1"/>
  <c r="I9" i="20"/>
  <c r="C8" i="2"/>
  <c r="C9" i="20" s="1"/>
  <c r="C6" i="2"/>
  <c r="C7" i="20" s="1"/>
  <c r="C4" i="2"/>
  <c r="C5" i="20" s="1"/>
  <c r="B4" i="2"/>
  <c r="B5" i="20" s="1"/>
  <c r="B8" i="2"/>
  <c r="B9" i="20" s="1"/>
  <c r="B3" i="2"/>
  <c r="B4" i="20" l="1"/>
  <c r="B6" i="2"/>
  <c r="B7" i="2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<sst xmlns="http://schemas.openxmlformats.org/spreadsheetml/2006/main" count="523" uniqueCount="302">
  <si>
    <t>Main Stock Area 1</t>
  </si>
  <si>
    <t>Back Wall Area 2</t>
  </si>
  <si>
    <t>Back Wall Cabinet</t>
  </si>
  <si>
    <t>Sink Area 3</t>
  </si>
  <si>
    <t>Top</t>
  </si>
  <si>
    <t>Unit A</t>
  </si>
  <si>
    <t>Unit B</t>
  </si>
  <si>
    <t>Unit C</t>
  </si>
  <si>
    <t>Unit D</t>
  </si>
  <si>
    <t>Unit E</t>
  </si>
  <si>
    <t>Unit F</t>
  </si>
  <si>
    <t>Unit G</t>
  </si>
  <si>
    <t>Unit H</t>
  </si>
  <si>
    <t>Unit I</t>
  </si>
  <si>
    <t>Unit J</t>
  </si>
  <si>
    <t>Unit K</t>
  </si>
  <si>
    <t>Unit L</t>
  </si>
  <si>
    <t>Unit M</t>
  </si>
  <si>
    <t>Unit N</t>
  </si>
  <si>
    <t>Unit O</t>
  </si>
  <si>
    <t xml:space="preserve"> </t>
  </si>
  <si>
    <t>Shelf 6</t>
  </si>
  <si>
    <t>Shelf 5</t>
  </si>
  <si>
    <t>Shelf 4</t>
  </si>
  <si>
    <t>Shelf 3</t>
  </si>
  <si>
    <t>Shelf 2</t>
  </si>
  <si>
    <t>Shelf 1</t>
  </si>
  <si>
    <t>Bottom</t>
  </si>
  <si>
    <t>Corner</t>
  </si>
  <si>
    <t>Under/on Table</t>
  </si>
  <si>
    <t>Stock Location Layout (Not To Scale)</t>
  </si>
  <si>
    <t>Back Cabinet</t>
  </si>
  <si>
    <t>Back Door</t>
  </si>
  <si>
    <t>Small Parts</t>
  </si>
  <si>
    <t>J (Table)</t>
  </si>
  <si>
    <t>Unit 1</t>
  </si>
  <si>
    <t>Row 1</t>
  </si>
  <si>
    <t>Tires, Rims and Forks (under tires)</t>
  </si>
  <si>
    <t>Unit 2</t>
  </si>
  <si>
    <t>Row 2</t>
  </si>
  <si>
    <t>Workshop  Area</t>
  </si>
  <si>
    <t>Unit 3</t>
  </si>
  <si>
    <t>Row 3</t>
  </si>
  <si>
    <t>Unit 4</t>
  </si>
  <si>
    <t>Ubit D</t>
  </si>
  <si>
    <t>Row 4</t>
  </si>
  <si>
    <t>Note: the shelves in the stock Area 1&amp;2 have 6 shelves. Contents on Shelf 6 are on Top of the top shelf. The 1st shelf is on the bottom.</t>
  </si>
  <si>
    <t>Unit 5</t>
  </si>
  <si>
    <t>Row 5</t>
  </si>
  <si>
    <t>Unit 6</t>
  </si>
  <si>
    <t>Row 6</t>
  </si>
  <si>
    <t>Unit 7</t>
  </si>
  <si>
    <t>Row 7</t>
  </si>
  <si>
    <t>Unit 8</t>
  </si>
  <si>
    <t>Row 8</t>
  </si>
  <si>
    <t>Unit 9</t>
  </si>
  <si>
    <t>Row 9</t>
  </si>
  <si>
    <t>Office Area</t>
  </si>
  <si>
    <t>Unit 10</t>
  </si>
  <si>
    <t>Row 10</t>
  </si>
  <si>
    <t>Table</t>
  </si>
  <si>
    <t>Unit 11</t>
  </si>
  <si>
    <t>Row 11</t>
  </si>
  <si>
    <t>Cabinet</t>
  </si>
  <si>
    <t>Unit 12</t>
  </si>
  <si>
    <t>Row 12</t>
  </si>
  <si>
    <t>Unit 13</t>
  </si>
  <si>
    <t>Row 13</t>
  </si>
  <si>
    <t>Unit 14</t>
  </si>
  <si>
    <t>Row 14</t>
  </si>
  <si>
    <t>Unit 15</t>
  </si>
  <si>
    <t>Row 15</t>
  </si>
  <si>
    <t>Entrance</t>
  </si>
  <si>
    <t>Street</t>
  </si>
  <si>
    <t>Inventory Location and Detail</t>
  </si>
  <si>
    <t>Area</t>
  </si>
  <si>
    <t>Back Corner Area 2</t>
  </si>
  <si>
    <t>Unit J (under and on table)</t>
  </si>
  <si>
    <t>Unit L (over Sink)</t>
  </si>
  <si>
    <t xml:space="preserve">Unit A </t>
  </si>
  <si>
    <t>All items on shelves</t>
  </si>
  <si>
    <t>On the Top</t>
  </si>
  <si>
    <t>Tube 26"x1.0-25 schrader</t>
  </si>
  <si>
    <t>Tube 26"x1.0x2.5 presta</t>
  </si>
  <si>
    <t>Tube 26"&gt;2.5" schrader</t>
  </si>
  <si>
    <t>Tube 26"&gt;2.5" presta</t>
  </si>
  <si>
    <t>Tube 27.5" 650B</t>
  </si>
  <si>
    <t>Tube 26"x1.5</t>
  </si>
  <si>
    <t>Tube Oddball</t>
  </si>
  <si>
    <t>Grips kids</t>
  </si>
  <si>
    <t>Grips</t>
  </si>
  <si>
    <t>Adult grips</t>
  </si>
  <si>
    <t>Handlebar plugs</t>
  </si>
  <si>
    <t>Tube 700c, 27", 29er, &lt;32 mm wide presta</t>
  </si>
  <si>
    <t>Tube 700c, 27", 29er, &lt;32 mm wide schrader</t>
  </si>
  <si>
    <t>Tube 700c, 27", 29er, &gt;32 mm wide presta</t>
  </si>
  <si>
    <t>Tube 700c, 27", 29er, &gt;32 mm wide schrader</t>
  </si>
  <si>
    <t>Tube 20" 1.5-2.125 schrader</t>
  </si>
  <si>
    <t>Tube 24"  1.5-2.125 schrader</t>
  </si>
  <si>
    <t>Tube 26"  1-2.5 presta</t>
  </si>
  <si>
    <t>Tube 26"  1-2.5 schrader</t>
  </si>
  <si>
    <t>Bottom Shelf</t>
  </si>
  <si>
    <t>Tube 8" 1.5-2.125</t>
  </si>
  <si>
    <t>Tube 12" 1.5x2.125</t>
  </si>
  <si>
    <t>Tube 16" 1.5x2.125</t>
  </si>
  <si>
    <t>Tube 18" 1.5x2.125</t>
  </si>
  <si>
    <t>Tube 14" 1.5x2.125</t>
  </si>
  <si>
    <t xml:space="preserve">Unit B </t>
  </si>
  <si>
    <t>Bike shoes</t>
  </si>
  <si>
    <t>Short grip shift grips</t>
  </si>
  <si>
    <t>Long grip shift grips</t>
  </si>
  <si>
    <t xml:space="preserve">Shoe parts </t>
  </si>
  <si>
    <t>Insulated boots</t>
  </si>
  <si>
    <t>Rim strips</t>
  </si>
  <si>
    <t>Bike bags</t>
  </si>
  <si>
    <t>Handle accessories</t>
  </si>
  <si>
    <t>Comfort saddles</t>
  </si>
  <si>
    <t>Sport saddles</t>
  </si>
  <si>
    <t>Reflective vests</t>
  </si>
  <si>
    <t>Tote bags</t>
  </si>
  <si>
    <t>Penndot swag</t>
  </si>
  <si>
    <t>Gloves</t>
  </si>
  <si>
    <t>Hats</t>
  </si>
  <si>
    <t>Leg and arm warmer</t>
  </si>
  <si>
    <t>Cycling shorts</t>
  </si>
  <si>
    <t>CAT shirts</t>
  </si>
  <si>
    <t>CAT Hats</t>
  </si>
  <si>
    <t>Fenders</t>
  </si>
  <si>
    <t>Baskets</t>
  </si>
  <si>
    <t>Standard saddles</t>
  </si>
  <si>
    <t>Kids saddles</t>
  </si>
  <si>
    <t>Training wheels</t>
  </si>
  <si>
    <t>E-bike parts</t>
  </si>
  <si>
    <t>Mirrors</t>
  </si>
  <si>
    <t>Bottle cages</t>
  </si>
  <si>
    <t>Bells</t>
  </si>
  <si>
    <t>Multi tool</t>
  </si>
  <si>
    <t>White reflectors</t>
  </si>
  <si>
    <t>Red reflectors</t>
  </si>
  <si>
    <t>Yellow reflectors</t>
  </si>
  <si>
    <t>Adhesive reflectors</t>
  </si>
  <si>
    <t>Reflector brackets</t>
  </si>
  <si>
    <t>Bike locks</t>
  </si>
  <si>
    <t>Bike lights</t>
  </si>
  <si>
    <t>Trailer parts</t>
  </si>
  <si>
    <t>Rack components</t>
  </si>
  <si>
    <t>Racks</t>
  </si>
  <si>
    <t>Handlebars</t>
  </si>
  <si>
    <t>Threaded headsets</t>
  </si>
  <si>
    <t>Threadless headsets</t>
  </si>
  <si>
    <t>Threadless headset parts</t>
  </si>
  <si>
    <t>Handlebar tape</t>
  </si>
  <si>
    <t>Threaded stems</t>
  </si>
  <si>
    <t>Quill/threaded stems 1.125, 1.25</t>
  </si>
  <si>
    <t>Handlebar accessory mounts</t>
  </si>
  <si>
    <t>Quill stem bolts</t>
  </si>
  <si>
    <t>Threadless-Quill converter 25.4</t>
  </si>
  <si>
    <t>Threadless-Quill stem converter 22.2</t>
  </si>
  <si>
    <t>Handlebars 31.8</t>
  </si>
  <si>
    <t>Handlebars 25.4</t>
  </si>
  <si>
    <t>Quill stems BMX</t>
  </si>
  <si>
    <t>Threadless stems BMX</t>
  </si>
  <si>
    <t>Handlebars Road</t>
  </si>
  <si>
    <t>Handlebars drop</t>
  </si>
  <si>
    <t>Chainrings oddball</t>
  </si>
  <si>
    <t>Chainrings vintage</t>
  </si>
  <si>
    <t>Chainrings centerlock</t>
  </si>
  <si>
    <t>Rear Derailleur direct mount</t>
  </si>
  <si>
    <t>Rear Derailleur extended mount</t>
  </si>
  <si>
    <t>Toe straps</t>
  </si>
  <si>
    <t>Bungie cords &amp; rope</t>
  </si>
  <si>
    <t xml:space="preserve">Rear Derailleur std 2:1 </t>
  </si>
  <si>
    <t>Rear Derailleur 1:1 SRAM</t>
  </si>
  <si>
    <t>Front Derailleur road</t>
  </si>
  <si>
    <t>Front Derailleur BB mount</t>
  </si>
  <si>
    <t>Front Derailleur MTN</t>
  </si>
  <si>
    <t>6 Speed cassette</t>
  </si>
  <si>
    <t>7 Speed cassette</t>
  </si>
  <si>
    <t>Cassette Parts</t>
  </si>
  <si>
    <t>Single Speed Freewheel</t>
  </si>
  <si>
    <t>5 Speed Freewheel</t>
  </si>
  <si>
    <t>6 Speed Freewheel</t>
  </si>
  <si>
    <t>7 Speed Freewheel</t>
  </si>
  <si>
    <t>8 Speed Freewheel</t>
  </si>
  <si>
    <t>Campagnolo parts</t>
  </si>
  <si>
    <t>Front Derailleur Vintage</t>
  </si>
  <si>
    <t>Front Derailleur Parts</t>
  </si>
  <si>
    <t>Dynamos</t>
  </si>
  <si>
    <t>Bar Ends</t>
  </si>
  <si>
    <t>BMX pegs</t>
  </si>
  <si>
    <t>Dork Disk</t>
  </si>
  <si>
    <t>Chainrings</t>
  </si>
  <si>
    <t>Chains</t>
  </si>
  <si>
    <t>Gripshifter 8 speed</t>
  </si>
  <si>
    <t>Gripshifter 5 speed</t>
  </si>
  <si>
    <t>Gripshifter 9 speed</t>
  </si>
  <si>
    <t>Barend shifter</t>
  </si>
  <si>
    <t>Trigger rapidfire parts</t>
  </si>
  <si>
    <t>Gripshifter 6 speed</t>
  </si>
  <si>
    <t>Gripshifter 7 speed</t>
  </si>
  <si>
    <t>Gripshifter front</t>
  </si>
  <si>
    <t>Trigger Rapidfire 7 speed</t>
  </si>
  <si>
    <t>Trigger Rapidfire 8 speed</t>
  </si>
  <si>
    <t>Trigger Rapidfire 9 speed</t>
  </si>
  <si>
    <t>Trigger Rapidfire 10 speed</t>
  </si>
  <si>
    <t>Axles</t>
  </si>
  <si>
    <t>Downtube shifter</t>
  </si>
  <si>
    <t>Road Brifter</t>
  </si>
  <si>
    <t>Thumb shifter</t>
  </si>
  <si>
    <t>Spline crank orphans</t>
  </si>
  <si>
    <t>Crank arm orphans</t>
  </si>
  <si>
    <t>Front hub rim brake</t>
  </si>
  <si>
    <t>Rear hub freewheel rim brake</t>
  </si>
  <si>
    <t>Rear hub disc brake</t>
  </si>
  <si>
    <t>Frame pumps</t>
  </si>
  <si>
    <t>Rear Derailleur</t>
  </si>
  <si>
    <t>Brackets, rubber shims Etc</t>
  </si>
  <si>
    <t>Old Style brake levers and parts</t>
  </si>
  <si>
    <t>Old Road brakes</t>
  </si>
  <si>
    <t>Disc Brake</t>
  </si>
  <si>
    <t>Cartridge style Brake pads</t>
  </si>
  <si>
    <t>Disc brake sets</t>
  </si>
  <si>
    <t>Disc brake calipers</t>
  </si>
  <si>
    <t>Disc brake bleed kits</t>
  </si>
  <si>
    <t>Disc brake pads</t>
  </si>
  <si>
    <t>Disc brake mounting brackets</t>
  </si>
  <si>
    <t>V Brake pads</t>
  </si>
  <si>
    <t>Side pull vintage brake pads</t>
  </si>
  <si>
    <t>Cantilever brake pads</t>
  </si>
  <si>
    <t>Brake caliper arms</t>
  </si>
  <si>
    <t>8 Speed Cables</t>
  </si>
  <si>
    <t>3 Speed hubs</t>
  </si>
  <si>
    <t>Cantilever brakes</t>
  </si>
  <si>
    <t>Cantilever /side pull levers</t>
  </si>
  <si>
    <t>BMX Brakes</t>
  </si>
  <si>
    <t>New Road brakes</t>
  </si>
  <si>
    <t>Coaster brake parts</t>
  </si>
  <si>
    <t>Coaster brake hubs</t>
  </si>
  <si>
    <t>Freehubs</t>
  </si>
  <si>
    <t>Chain tensioners</t>
  </si>
  <si>
    <t>CO2 Cartridges</t>
  </si>
  <si>
    <t>Bike Computer</t>
  </si>
  <si>
    <t>Quick releases unusual</t>
  </si>
  <si>
    <t>Rear Quick release skewers</t>
  </si>
  <si>
    <t>Front Quick release skewers</t>
  </si>
  <si>
    <t>Sample parts for class</t>
  </si>
  <si>
    <t>Extra nice pedals</t>
  </si>
  <si>
    <t>Seatposts</t>
  </si>
  <si>
    <t>Suspensions</t>
  </si>
  <si>
    <t>BMX Bottom Bracket</t>
  </si>
  <si>
    <t>Bottom square taper sealed</t>
  </si>
  <si>
    <t>Bottom bracket splined isis</t>
  </si>
  <si>
    <t>Crankset 3 piece triple</t>
  </si>
  <si>
    <t>Crankset 3 piece 3 speed</t>
  </si>
  <si>
    <t>Double cranksets</t>
  </si>
  <si>
    <t>Crankset 1 piece  Ashtabula</t>
  </si>
  <si>
    <t>Triple Crankset</t>
  </si>
  <si>
    <t>Back Corner Area 2 (Under/over Table)</t>
  </si>
  <si>
    <t>Brake cable</t>
  </si>
  <si>
    <t>Brushes</t>
  </si>
  <si>
    <t>Shelf 1 under</t>
  </si>
  <si>
    <t>Spokes</t>
  </si>
  <si>
    <t>Pedals</t>
  </si>
  <si>
    <t>Bike wash</t>
  </si>
  <si>
    <t>10% soap water</t>
  </si>
  <si>
    <t>Alcohol</t>
  </si>
  <si>
    <t>Penetrant</t>
  </si>
  <si>
    <t>Thread lock</t>
  </si>
  <si>
    <t>Razor blades</t>
  </si>
  <si>
    <t>Batteries</t>
  </si>
  <si>
    <t>Heavy Oil</t>
  </si>
  <si>
    <t>Light Oil</t>
  </si>
  <si>
    <t>Cleaner</t>
  </si>
  <si>
    <t>Empty oil containers</t>
  </si>
  <si>
    <t>Grease</t>
  </si>
  <si>
    <t>Grease guns</t>
  </si>
  <si>
    <t>Brake cable housing</t>
  </si>
  <si>
    <t>Shifter cable (Derailleur)</t>
  </si>
  <si>
    <t xml:space="preserve">Shifter cable (Derailleur) housing </t>
  </si>
  <si>
    <t>Sandpaper</t>
  </si>
  <si>
    <t>Scotchbright pads</t>
  </si>
  <si>
    <t>ENTER THE SEARCH ITEM BELOW</t>
  </si>
  <si>
    <t>Grips 26"</t>
  </si>
  <si>
    <t>8 Speed Cassette</t>
  </si>
  <si>
    <t>9 Speed Cassette</t>
  </si>
  <si>
    <t>11 Speed Cassette</t>
  </si>
  <si>
    <t>10 Speed Cassette</t>
  </si>
  <si>
    <t>Kickstands (on Shelf and Floor)</t>
  </si>
  <si>
    <t>Disc brake bleed blocks</t>
  </si>
  <si>
    <t>Camelback parts</t>
  </si>
  <si>
    <t>Gripshifter SRAM compatible</t>
  </si>
  <si>
    <t>V Brake levers</t>
  </si>
  <si>
    <t>Seatpost clamp</t>
  </si>
  <si>
    <t>Seatpost Quick release skewer</t>
  </si>
  <si>
    <t>Air pumps</t>
  </si>
  <si>
    <t>Threaded stems 25.4</t>
  </si>
  <si>
    <t>Threadless stem 31.8mm</t>
  </si>
  <si>
    <t>Bottom bracket external bearing</t>
  </si>
  <si>
    <t>Gripshifter parts</t>
  </si>
  <si>
    <t>tube</t>
  </si>
  <si>
    <t>Pump parts</t>
  </si>
  <si>
    <t>Frame pump brackets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</si>
</sst>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theme="1"/>
      <name val="Cambria"/>
      <family val="2"/>
    </font>
    <font>
      <sz val="8"/>
      <name val="Cambria"/>
      <family val="2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Cambria"/>
      <family val="1"/>
    </font>
    <font>
      <b/>
      <sz val="16"/>
      <color theme="1"/>
      <name val="Cambria"/>
      <family val="1"/>
    </font>
    <font>
      <b/>
      <sz val="16"/>
      <color indexed="8"/>
      <name val="Cambria"/>
      <family val="1"/>
    </font>
    <font>
      <b/>
      <sz val="14"/>
      <color indexed="8"/>
      <name val="Cambria"/>
      <family val="1"/>
    </font>
    <font>
      <sz val="16"/>
      <color theme="1"/>
      <name val="Cambria"/>
      <family val="2"/>
    </font>
    <font>
      <b/>
      <sz val="20"/>
      <color theme="1"/>
      <name val="Cambria"/>
      <family val="1"/>
    </font>
    <font>
      <sz val="16"/>
      <color theme="1"/>
      <name val="Cambria"/>
      <family val="1"/>
    </font>
    <font>
      <b/>
      <sz val="28"/>
      <color theme="1"/>
      <name val="Cambria"/>
      <family val="1"/>
    </font>
    <font>
      <sz val="24"/>
      <color theme="1"/>
      <name val="Cambria"/>
      <family val="1"/>
    </font>
    <font>
      <sz val="11"/>
      <color rgb="FF242424"/>
      <name val="Aptos Narrow"/>
      <family val="2"/>
    </font>
    <font>
      <sz val="10"/>
      <color theme="1"/>
      <name val="Cambria"/>
      <family val="2"/>
    </font>
    <font>
      <sz val="13"/>
      <color theme="1"/>
      <name val="Cambria"/>
      <family val="2"/>
    </font>
    <font>
      <sz val="21"/>
      <color theme="1"/>
      <name val="Cambria"/>
      <family val="1"/>
    </font>
    <font>
      <sz val="21"/>
      <color rgb="FF0A0A0A"/>
      <name val="Courier New"/>
      <family val="3"/>
    </font>
    <font>
      <sz val="21"/>
      <color theme="1"/>
      <name val="Cambria"/>
      <family val="2"/>
    </font>
    <font>
      <b/>
      <sz val="36"/>
      <color theme="1"/>
      <name val="Cambria"/>
      <family val="1"/>
    </font>
    <font>
      <sz val="48"/>
      <color theme="1"/>
      <name val="Cambria"/>
      <family val="1"/>
    </font>
    <font>
      <b/>
      <sz val="48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219">
    <xf numFmtId="0" fontId="0" fillId="0" borderId="0" xfId="0"/>
    <xf numFmtId="0" fontId="0" fillId="0" borderId="1" xfId="0" applyBorder="1"/>
    <xf numFmtId="0" fontId="2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2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8" borderId="13" xfId="0" applyFill="1" applyBorder="1"/>
    <xf numFmtId="0" fontId="0" fillId="8" borderId="14" xfId="0" applyFill="1" applyBorder="1"/>
    <xf numFmtId="0" fontId="0" fillId="8" borderId="1" xfId="0" applyFill="1" applyBorder="1"/>
    <xf numFmtId="0" fontId="0" fillId="8" borderId="18" xfId="0" applyFill="1" applyBorder="1"/>
    <xf numFmtId="0" fontId="0" fillId="8" borderId="16" xfId="0" applyFill="1" applyBorder="1"/>
    <xf numFmtId="0" fontId="0" fillId="8" borderId="19" xfId="0" applyFill="1" applyBorder="1"/>
    <xf numFmtId="0" fontId="0" fillId="8" borderId="28" xfId="0" applyFill="1" applyBorder="1"/>
    <xf numFmtId="0" fontId="0" fillId="8" borderId="29" xfId="0" applyFill="1" applyBorder="1"/>
    <xf numFmtId="0" fontId="0" fillId="8" borderId="30" xfId="0" applyFill="1" applyBorder="1"/>
    <xf numFmtId="0" fontId="0" fillId="8" borderId="12" xfId="0" applyFill="1" applyBorder="1"/>
    <xf numFmtId="0" fontId="0" fillId="8" borderId="15" xfId="0" applyFill="1" applyBorder="1"/>
    <xf numFmtId="0" fontId="0" fillId="8" borderId="17" xfId="0" applyFill="1" applyBorder="1"/>
    <xf numFmtId="0" fontId="0" fillId="0" borderId="9" xfId="0" applyBorder="1"/>
    <xf numFmtId="0" fontId="0" fillId="0" borderId="11" xfId="0" applyBorder="1"/>
    <xf numFmtId="0" fontId="0" fillId="0" borderId="10" xfId="0" applyBorder="1"/>
    <xf numFmtId="0" fontId="0" fillId="0" borderId="5" xfId="0" applyBorder="1"/>
    <xf numFmtId="0" fontId="0" fillId="0" borderId="6" xfId="0" applyBorder="1"/>
    <xf numFmtId="0" fontId="0" fillId="0" borderId="32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0" fillId="0" borderId="0" xfId="0" applyFont="1"/>
    <xf numFmtId="0" fontId="2" fillId="0" borderId="20" xfId="0" applyFont="1" applyBorder="1" applyAlignment="1">
      <alignment horizontal="center"/>
    </xf>
    <xf numFmtId="0" fontId="0" fillId="8" borderId="25" xfId="0" applyFill="1" applyBorder="1"/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0" fillId="8" borderId="26" xfId="0" applyFill="1" applyBorder="1"/>
    <xf numFmtId="0" fontId="0" fillId="8" borderId="27" xfId="0" applyFill="1" applyBorder="1"/>
    <xf numFmtId="0" fontId="9" fillId="7" borderId="11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5" fillId="10" borderId="37" xfId="0" applyFont="1" applyFill="1" applyBorder="1" applyAlignment="1">
      <alignment horizontal="center" vertical="center" wrapText="1"/>
    </xf>
    <xf numFmtId="0" fontId="5" fillId="10" borderId="35" xfId="0" applyFont="1" applyFill="1" applyBorder="1" applyAlignment="1">
      <alignment horizontal="center" vertical="center"/>
    </xf>
    <xf numFmtId="0" fontId="5" fillId="10" borderId="3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0" fillId="0" borderId="40" xfId="0" applyBorder="1"/>
    <xf numFmtId="0" fontId="13" fillId="0" borderId="41" xfId="0" applyFont="1" applyBorder="1"/>
    <xf numFmtId="0" fontId="0" fillId="0" borderId="41" xfId="0" applyBorder="1"/>
    <xf numFmtId="0" fontId="0" fillId="0" borderId="41" xfId="0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4" fillId="0" borderId="38" xfId="0" applyFont="1" applyBorder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10" borderId="47" xfId="0" applyFont="1" applyFill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10" borderId="45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5" xfId="0" applyFont="1" applyBorder="1"/>
    <xf numFmtId="0" fontId="2" fillId="0" borderId="17" xfId="0" applyFont="1" applyBorder="1"/>
    <xf numFmtId="0" fontId="15" fillId="0" borderId="57" xfId="0" applyFont="1" applyBorder="1" applyAlignment="1">
      <alignment vertical="top" wrapText="1"/>
    </xf>
    <xf numFmtId="0" fontId="15" fillId="0" borderId="40" xfId="0" applyFont="1" applyBorder="1" applyAlignment="1">
      <alignment vertical="top" wrapText="1"/>
    </xf>
    <xf numFmtId="0" fontId="15" fillId="0" borderId="41" xfId="0" applyFont="1" applyBorder="1" applyAlignment="1">
      <alignment vertical="top" wrapText="1"/>
    </xf>
    <xf numFmtId="0" fontId="15" fillId="10" borderId="48" xfId="0" applyFont="1" applyFill="1" applyBorder="1" applyAlignment="1">
      <alignment vertical="top" wrapText="1"/>
    </xf>
    <xf numFmtId="0" fontId="15" fillId="10" borderId="49" xfId="0" applyFont="1" applyFill="1" applyBorder="1" applyAlignment="1">
      <alignment vertical="top" wrapText="1"/>
    </xf>
    <xf numFmtId="0" fontId="15" fillId="0" borderId="42" xfId="0" applyFont="1" applyBorder="1" applyAlignment="1">
      <alignment vertical="top" wrapText="1"/>
    </xf>
    <xf numFmtId="0" fontId="15" fillId="10" borderId="28" xfId="0" applyFont="1" applyFill="1" applyBorder="1" applyAlignment="1">
      <alignment vertical="top" wrapText="1"/>
    </xf>
    <xf numFmtId="0" fontId="15" fillId="10" borderId="13" xfId="0" applyFont="1" applyFill="1" applyBorder="1" applyAlignment="1">
      <alignment vertical="top" wrapText="1"/>
    </xf>
    <xf numFmtId="0" fontId="15" fillId="10" borderId="14" xfId="0" applyFont="1" applyFill="1" applyBorder="1" applyAlignment="1">
      <alignment vertical="top" wrapText="1"/>
    </xf>
    <xf numFmtId="0" fontId="15" fillId="0" borderId="43" xfId="0" applyFont="1" applyBorder="1" applyAlignment="1">
      <alignment vertical="top" wrapText="1"/>
    </xf>
    <xf numFmtId="0" fontId="15" fillId="10" borderId="29" xfId="0" applyFont="1" applyFill="1" applyBorder="1" applyAlignment="1">
      <alignment vertical="top" wrapText="1"/>
    </xf>
    <xf numFmtId="0" fontId="15" fillId="10" borderId="1" xfId="0" applyFont="1" applyFill="1" applyBorder="1" applyAlignment="1">
      <alignment vertical="top" wrapText="1"/>
    </xf>
    <xf numFmtId="0" fontId="15" fillId="10" borderId="16" xfId="0" applyFont="1" applyFill="1" applyBorder="1" applyAlignment="1">
      <alignment vertical="top" wrapText="1"/>
    </xf>
    <xf numFmtId="0" fontId="15" fillId="0" borderId="58" xfId="0" applyFont="1" applyBorder="1" applyAlignment="1">
      <alignment vertical="top" wrapText="1"/>
    </xf>
    <xf numFmtId="0" fontId="15" fillId="0" borderId="51" xfId="0" applyFont="1" applyBorder="1" applyAlignment="1">
      <alignment vertical="top" wrapText="1"/>
    </xf>
    <xf numFmtId="0" fontId="15" fillId="0" borderId="60" xfId="0" applyFont="1" applyBorder="1" applyAlignment="1">
      <alignment vertical="top" wrapText="1"/>
    </xf>
    <xf numFmtId="0" fontId="15" fillId="10" borderId="50" xfId="0" applyFont="1" applyFill="1" applyBorder="1" applyAlignment="1">
      <alignment vertical="top" wrapText="1"/>
    </xf>
    <xf numFmtId="0" fontId="15" fillId="10" borderId="52" xfId="0" applyFont="1" applyFill="1" applyBorder="1" applyAlignment="1">
      <alignment vertical="top" wrapText="1"/>
    </xf>
    <xf numFmtId="0" fontId="15" fillId="0" borderId="44" xfId="0" applyFont="1" applyBorder="1" applyAlignment="1">
      <alignment vertical="top" wrapText="1"/>
    </xf>
    <xf numFmtId="0" fontId="15" fillId="10" borderId="30" xfId="0" applyFont="1" applyFill="1" applyBorder="1" applyAlignment="1">
      <alignment vertical="top" wrapText="1"/>
    </xf>
    <xf numFmtId="0" fontId="15" fillId="10" borderId="18" xfId="0" applyFont="1" applyFill="1" applyBorder="1" applyAlignment="1">
      <alignment vertical="top" wrapText="1"/>
    </xf>
    <xf numFmtId="0" fontId="15" fillId="10" borderId="19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0" fontId="3" fillId="9" borderId="3" xfId="0" applyFont="1" applyFill="1" applyBorder="1" applyAlignment="1">
      <alignment vertical="center"/>
    </xf>
    <xf numFmtId="0" fontId="3" fillId="9" borderId="4" xfId="0" applyFont="1" applyFill="1" applyBorder="1" applyAlignment="1">
      <alignment vertical="center"/>
    </xf>
    <xf numFmtId="0" fontId="0" fillId="0" borderId="2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5" borderId="64" xfId="0" applyFont="1" applyFill="1" applyBorder="1" applyAlignment="1">
      <alignment horizontal="center" vertical="center" wrapText="1"/>
    </xf>
    <xf numFmtId="0" fontId="9" fillId="5" borderId="65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62" xfId="0" applyFon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2" borderId="20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10" fillId="0" borderId="0" xfId="0" applyFont="1" applyBorder="1"/>
    <xf numFmtId="0" fontId="2" fillId="0" borderId="33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12" fillId="0" borderId="0" xfId="0" applyFont="1" applyBorder="1" applyAlignment="1">
      <alignment wrapText="1"/>
    </xf>
    <xf numFmtId="0" fontId="10" fillId="0" borderId="6" xfId="0" applyFont="1" applyBorder="1"/>
    <xf numFmtId="0" fontId="12" fillId="0" borderId="66" xfId="0" applyFont="1" applyBorder="1" applyAlignment="1">
      <alignment wrapText="1"/>
    </xf>
    <xf numFmtId="0" fontId="16" fillId="0" borderId="0" xfId="0" applyFont="1"/>
    <xf numFmtId="0" fontId="16" fillId="0" borderId="2" xfId="0" applyFont="1" applyBorder="1" applyAlignment="1">
      <alignment horizontal="left" vertical="center"/>
    </xf>
    <xf numFmtId="0" fontId="16" fillId="0" borderId="3" xfId="0" applyFont="1" applyBorder="1"/>
    <xf numFmtId="0" fontId="17" fillId="0" borderId="3" xfId="0" applyFont="1" applyBorder="1" applyAlignment="1">
      <alignment wrapText="1"/>
    </xf>
    <xf numFmtId="0" fontId="17" fillId="0" borderId="3" xfId="0" applyFont="1" applyBorder="1" applyAlignment="1">
      <alignment horizontal="left" vertical="top" wrapText="1"/>
    </xf>
    <xf numFmtId="0" fontId="16" fillId="0" borderId="4" xfId="0" applyFont="1" applyBorder="1"/>
    <xf numFmtId="0" fontId="18" fillId="0" borderId="0" xfId="0" applyFont="1"/>
    <xf numFmtId="0" fontId="16" fillId="0" borderId="32" xfId="0" applyFont="1" applyBorder="1" applyAlignment="1">
      <alignment wrapText="1"/>
    </xf>
    <xf numFmtId="0" fontId="18" fillId="0" borderId="7" xfId="0" applyFont="1" applyBorder="1"/>
    <xf numFmtId="0" fontId="18" fillId="0" borderId="8" xfId="0" applyFont="1" applyBorder="1"/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2" borderId="2" xfId="0" applyFont="1" applyFill="1" applyBorder="1" applyAlignment="1" applyProtection="1">
      <alignment horizontal="left" vertical="center"/>
      <protection locked="0"/>
    </xf>
    <xf numFmtId="0" fontId="21" fillId="2" borderId="3" xfId="0" applyFont="1" applyFill="1" applyBorder="1" applyAlignment="1" applyProtection="1">
      <alignment horizontal="left" vertical="center"/>
      <protection locked="0"/>
    </xf>
    <xf numFmtId="0" fontId="21" fillId="2" borderId="4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723900</xdr:colOff>
      <xdr:row>11</xdr:row>
      <xdr:rowOff>7620</xdr:rowOff>
    </xdr:from>
    <xdr:to>
      <xdr:col>4</xdr:col>
      <xdr:colOff>784860</xdr:colOff>
      <xdr:row>11</xdr:row>
      <xdr:rowOff>68580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AB53811-C33D-7EA4-3EC0-393AFA48E63A}"/>
            </a:ext>
          </a:extLst>
        </xdr:cNvPr>
        <xdr:cNvSpPr/>
      </xdr:nvSpPr>
      <xdr:spPr>
        <a:xfrm>
          <a:off x="1455420" y="1569720"/>
          <a:ext cx="1432560" cy="60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792481</xdr:colOff>
      <xdr:row>8</xdr:row>
      <xdr:rowOff>0</xdr:rowOff>
    </xdr:from>
    <xdr:to>
      <xdr:col>8</xdr:col>
      <xdr:colOff>838200</xdr:colOff>
      <xdr:row>24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D9B63E3-FF45-4F22-979E-AACE695A6337}"/>
            </a:ext>
          </a:extLst>
        </xdr:cNvPr>
        <xdr:cNvSpPr/>
      </xdr:nvSpPr>
      <xdr:spPr>
        <a:xfrm rot="5400000" flipV="1">
          <a:off x="4770121" y="2415540"/>
          <a:ext cx="3124200" cy="45719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382502</xdr:colOff>
      <xdr:row>7</xdr:row>
      <xdr:rowOff>56727</xdr:rowOff>
    </xdr:from>
    <xdr:to>
      <xdr:col>12</xdr:col>
      <xdr:colOff>259080</xdr:colOff>
      <xdr:row>7</xdr:row>
      <xdr:rowOff>177801</xdr:rowOff>
    </xdr:to>
    <xdr:sp macro="" textlink="">
      <xdr:nvSpPr>
        <xdr:cNvPr id="7" name="Arrow: Bent-Up 6">
          <a:extLst>
            <a:ext uri="{FF2B5EF4-FFF2-40B4-BE49-F238E27FC236}">
              <a16:creationId xmlns:a16="http://schemas.microsoft.com/office/drawing/2014/main" id="{3DDB8D8D-42AF-5A13-EB37-4122ABA6223C}"/>
            </a:ext>
          </a:extLst>
        </xdr:cNvPr>
        <xdr:cNvSpPr/>
      </xdr:nvSpPr>
      <xdr:spPr>
        <a:xfrm flipH="1" flipV="1">
          <a:off x="6063635" y="1479127"/>
          <a:ext cx="1696912" cy="121074"/>
        </a:xfrm>
        <a:prstGeom prst="bent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666750</xdr:colOff>
      <xdr:row>5</xdr:row>
      <xdr:rowOff>0</xdr:rowOff>
    </xdr:from>
    <xdr:to>
      <xdr:col>8</xdr:col>
      <xdr:colOff>866775</xdr:colOff>
      <xdr:row>5</xdr:row>
      <xdr:rowOff>266700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AD9664B-B8FE-E355-10EF-900D47B158D2}"/>
            </a:ext>
            <a:ext uri="{147F2762-F138-4A5C-976F-8EAC2B608ADB}">
              <a16:predDERef xmlns:a16="http://schemas.microsoft.com/office/drawing/2014/main" pred="{3DDB8D8D-42AF-5A13-EB37-4122ABA6223C}"/>
            </a:ext>
          </a:extLst>
        </xdr:cNvPr>
        <xdr:cNvSpPr/>
      </xdr:nvSpPr>
      <xdr:spPr>
        <a:xfrm>
          <a:off x="5943600" y="1047750"/>
          <a:ext cx="200025" cy="2667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/>
        </a:p>
      </xdr:txBody>
    </xdr:sp>
    <xdr:clientData/>
  </xdr:twoCellAnchor>
  <xdr:twoCellAnchor>
    <xdr:from>
      <xdr:col>8</xdr:col>
      <xdr:colOff>438150</xdr:colOff>
      <xdr:row>6</xdr:row>
      <xdr:rowOff>19050</xdr:rowOff>
    </xdr:from>
    <xdr:to>
      <xdr:col>8</xdr:col>
      <xdr:colOff>800100</xdr:colOff>
      <xdr:row>7</xdr:row>
      <xdr:rowOff>9525</xdr:rowOff>
    </xdr:to>
    <xdr:sp macro="" textlink="">
      <xdr:nvSpPr>
        <xdr:cNvPr id="5" name="Bent-Up Arrow 4">
          <a:extLst>
            <a:ext uri="{FF2B5EF4-FFF2-40B4-BE49-F238E27FC236}">
              <a16:creationId xmlns:a16="http://schemas.microsoft.com/office/drawing/2014/main" id="{DA493F35-CDF3-4BEC-8C94-DCD5CC68712F}"/>
            </a:ext>
            <a:ext uri="{147F2762-F138-4A5C-976F-8EAC2B608ADB}">
              <a16:predDERef xmlns:a16="http://schemas.microsoft.com/office/drawing/2014/main" pred="{0AD9664B-B8FE-E355-10EF-900D47B158D2}"/>
            </a:ext>
          </a:extLst>
        </xdr:cNvPr>
        <xdr:cNvSpPr/>
      </xdr:nvSpPr>
      <xdr:spPr>
        <a:xfrm rot="21599636">
          <a:off x="5715000" y="1343025"/>
          <a:ext cx="361950" cy="180975"/>
        </a:xfrm>
        <a:prstGeom prst="bent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sz="1100"/>
        </a:p>
      </xdr:txBody>
    </xdr:sp>
    <xdr:clientData/>
  </xdr:twoCellAnchor>
  <xdr:twoCellAnchor>
    <xdr:from>
      <xdr:col>7</xdr:col>
      <xdr:colOff>771525</xdr:colOff>
      <xdr:row>6</xdr:row>
      <xdr:rowOff>57150</xdr:rowOff>
    </xdr:from>
    <xdr:to>
      <xdr:col>8</xdr:col>
      <xdr:colOff>428625</xdr:colOff>
      <xdr:row>7</xdr:row>
      <xdr:rowOff>104775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BC2665E-159D-76AE-6454-BE4A69185EDD}"/>
            </a:ext>
            <a:ext uri="{147F2762-F138-4A5C-976F-8EAC2B608ADB}">
              <a16:predDERef xmlns:a16="http://schemas.microsoft.com/office/drawing/2014/main" pred="{DA493F35-CDF3-4BEC-8C94-DCD5CC68712F}"/>
            </a:ext>
          </a:extLst>
        </xdr:cNvPr>
        <xdr:cNvSpPr txBox="1"/>
      </xdr:nvSpPr>
      <xdr:spPr>
        <a:xfrm>
          <a:off x="5048250" y="1381125"/>
          <a:ext cx="657225" cy="238125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ctr"/>
          <a:r>
            <a:rPr lang="en-US" sz="1100" b="0" i="0" u="none" strike="noStrike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SPOKES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9424C-FE99-4D75-8786-2B0709A0FF27}">
  <sheetPr>
    <tabColor rgb="FF00B0F0"/>
  </sheetPr>
  <dimension ref="A1:Z27"/>
  <sheetViews>
    <sheetView showGridLines="0" tabSelected="1" topLeftCell="B10" zoomScale="67" zoomScaleNormal="67" workbookViewId="0">
      <pane ySplit="3" topLeftCell="A13" activePane="bottomLeft" state="frozen"/>
      <selection activeCell="B10" sqref="B10"/>
      <selection pane="bottomLeft" activeCell="B11" sqref="B11:Z11"/>
    </sheetView>
  </sheetViews>
  <sheetFormatPr defaultColWidth="9" defaultRowHeight="15" x14ac:dyDescent="0.25"/>
  <cols>
    <col min="1" max="1" width="0" hidden="1" customWidth="1"/>
    <col min="26" max="26" width="32.36328125" customWidth="1"/>
  </cols>
  <sheetData>
    <row r="1" spans="1:26" ht="45.6" hidden="1" x14ac:dyDescent="0.4">
      <c r="B1" s="108" t="s">
        <v>0</v>
      </c>
      <c r="C1" s="109"/>
      <c r="D1" s="109"/>
      <c r="E1" s="109"/>
      <c r="F1" s="109"/>
      <c r="G1" s="109"/>
      <c r="H1" s="109"/>
      <c r="I1" s="109"/>
      <c r="J1" s="110" t="s">
        <v>1</v>
      </c>
      <c r="K1" s="111"/>
      <c r="L1" s="45" t="s">
        <v>2</v>
      </c>
      <c r="M1" s="112" t="s">
        <v>3</v>
      </c>
      <c r="N1" s="113"/>
      <c r="O1" s="113"/>
      <c r="P1" s="114"/>
    </row>
    <row r="2" spans="1:26" hidden="1" x14ac:dyDescent="0.25">
      <c r="A2" s="46" t="s">
        <v>4</v>
      </c>
      <c r="B2" s="2" t="s">
        <v>5</v>
      </c>
      <c r="C2" s="3" t="s">
        <v>6</v>
      </c>
      <c r="D2" s="3" t="s">
        <v>7</v>
      </c>
      <c r="E2" s="3" t="s">
        <v>8</v>
      </c>
      <c r="F2" s="3" t="s">
        <v>9</v>
      </c>
      <c r="G2" s="3" t="s">
        <v>10</v>
      </c>
      <c r="H2" s="3" t="s">
        <v>11</v>
      </c>
      <c r="I2" s="3" t="s">
        <v>12</v>
      </c>
      <c r="J2" s="2" t="s">
        <v>13</v>
      </c>
      <c r="K2" s="4" t="s">
        <v>14</v>
      </c>
      <c r="L2" s="48" t="s">
        <v>15</v>
      </c>
      <c r="M2" s="50" t="s">
        <v>16</v>
      </c>
      <c r="N2" s="51" t="s">
        <v>17</v>
      </c>
      <c r="O2" s="51" t="s">
        <v>18</v>
      </c>
      <c r="P2" s="52" t="s">
        <v>19</v>
      </c>
      <c r="Q2" s="46" t="s">
        <v>20</v>
      </c>
    </row>
    <row r="3" spans="1:26" hidden="1" x14ac:dyDescent="0.25">
      <c r="A3" s="13" t="s">
        <v>21</v>
      </c>
      <c r="B3" s="28" t="str">
        <f>+'Unit A'!K3</f>
        <v>Tube 26"x1.0-25 schrader, Tube 26"x1.0x2.5 presta, Tube 26"&gt;2.5" schrader, Tube 26"&gt;2.5" presta</v>
      </c>
      <c r="C3" s="19" t="str">
        <f>+'Unit B'!K3</f>
        <v>Bike shoes</v>
      </c>
      <c r="D3" s="19" t="str">
        <f>+'Unit C'!K3</f>
        <v>Reflective vests, Tote bags, Penndot swag</v>
      </c>
      <c r="E3" s="19" t="str">
        <f>+'Unit D'!K3</f>
        <v>Training wheels, E-bike parts, Mirrors</v>
      </c>
      <c r="F3" s="19" t="str">
        <f>+'Unit E'!K3</f>
        <v>Handlebars</v>
      </c>
      <c r="G3" s="19" t="str">
        <f>+'Unit F'!K3</f>
        <v>Chainrings oddball, Chainrings vintage, Chainrings centerlock</v>
      </c>
      <c r="H3" s="19" t="str">
        <f>+'Unit G'!K3</f>
        <v>Chainrings</v>
      </c>
      <c r="I3" s="20" t="str">
        <f>+'Unit H'!K3</f>
        <v>Frame pumps, Pump parts, Frame pump brackets, CO2 Cartridges</v>
      </c>
      <c r="J3" s="25" t="str">
        <f>+'Unit I'!K3</f>
        <v>CO2 Cartridges, Bike Computer, Quick releases unusual</v>
      </c>
      <c r="K3" s="20" t="str">
        <f>+'Unit J Under+Over Table'!K3</f>
        <v>Shifter cable (Derailleur), Shifter cable (Derailleur) housing , Brake cable, Brake cable housing, Sandpaper, Scotchbright pads</v>
      </c>
      <c r="L3" s="49" t="str">
        <f>+'Unit K'!K3</f>
        <v/>
      </c>
      <c r="M3" s="28" t="str">
        <f>+'Unit L'!K3</f>
        <v/>
      </c>
      <c r="N3" s="19" t="str">
        <f>+'Unit M'!K3</f>
        <v/>
      </c>
      <c r="O3" s="19" t="str">
        <f>+'Unit N'!K3</f>
        <v/>
      </c>
      <c r="P3" s="7" t="str">
        <f>+'Unit O '!K3</f>
        <v/>
      </c>
      <c r="Q3" t="s">
        <v>20</v>
      </c>
    </row>
    <row r="4" spans="1:26" hidden="1" x14ac:dyDescent="0.25">
      <c r="A4" s="14" t="s">
        <v>22</v>
      </c>
      <c r="B4" s="29" t="str">
        <f>+'Unit A'!K4</f>
        <v>Tube 27.5" 650B, Tube 26"x1.5, Tube Oddball</v>
      </c>
      <c r="C4" s="21" t="str">
        <f>+'Unit B'!K4</f>
        <v>Bike shoes</v>
      </c>
      <c r="D4" s="21" t="str">
        <f>+'Unit C'!K4</f>
        <v>Gloves, Hats, Leg and arm warmer, Cycling shorts</v>
      </c>
      <c r="E4" s="21" t="str">
        <f>+'Unit D'!K4</f>
        <v>Bottle cages, Bells, Multi tool</v>
      </c>
      <c r="F4" s="21" t="str">
        <f>+'Unit E'!K4</f>
        <v>Threaded headsets, Threadless headsets, Threadless headset parts, Handlebar tape</v>
      </c>
      <c r="G4" s="21" t="str">
        <f>+'Unit F'!K4</f>
        <v>Rear Derailleur direct mount, Rear Derailleur extended mount, Camelback parts, Toe straps, Bungie cords &amp; rope</v>
      </c>
      <c r="H4" s="21" t="str">
        <f>+'Unit G'!K4</f>
        <v>Chains, Gripshifter 8 speed, Gripshifter 5 speed, Gripshifter 9 speed, Barend shifter, Trigger rapidfire parts</v>
      </c>
      <c r="I4" s="23" t="str">
        <f>+'Unit H'!K4</f>
        <v>Rear Derailleur, Brackets, rubber shims Etc, Old Style brake levers and parts, Old Road brakes</v>
      </c>
      <c r="J4" s="26" t="str">
        <f>+'Unit I'!K4</f>
        <v>Rear Quick release skewers, Front Quick release skewers, Seatpost clamp, Seatpost Quick release skewer, Sample parts for class, Extra nice pedals</v>
      </c>
      <c r="K4" s="23" t="str">
        <f>+'Unit J Under+Over Table'!K4</f>
        <v/>
      </c>
      <c r="L4" s="53" t="str">
        <f>+'Unit K'!K4</f>
        <v>Bike wash, 10% soap water, Alcohol</v>
      </c>
      <c r="M4" s="29" t="str">
        <f>+'Unit L'!K4</f>
        <v/>
      </c>
      <c r="N4" s="21" t="str">
        <f>+'Unit M'!K4</f>
        <v/>
      </c>
      <c r="O4" s="21" t="str">
        <f>+'Unit N'!K4</f>
        <v/>
      </c>
      <c r="P4" s="9" t="str">
        <f>+'Unit O '!K4</f>
        <v/>
      </c>
      <c r="Q4" t="s">
        <v>20</v>
      </c>
    </row>
    <row r="5" spans="1:26" hidden="1" x14ac:dyDescent="0.25">
      <c r="A5" s="14" t="s">
        <v>23</v>
      </c>
      <c r="B5" s="29" t="str">
        <f>+'Unit A'!K5</f>
        <v>Grips kids, Grips, Adult grips, Handlebar plugs, Grips 26"</v>
      </c>
      <c r="C5" s="21" t="str">
        <f>+'Unit B'!K5</f>
        <v>Short grip shift grips, Long grip shift grips, Shoe parts , Insulated boots</v>
      </c>
      <c r="D5" s="21" t="str">
        <f>+'Unit C'!K5</f>
        <v>CAT shirts, CAT Hats</v>
      </c>
      <c r="E5" s="21" t="str">
        <f>+'Unit D'!K5</f>
        <v>White reflectors, Red reflectors, Yellow reflectors, Adhesive reflectors, Reflector brackets</v>
      </c>
      <c r="F5" s="21" t="str">
        <f>+'Unit E'!K5</f>
        <v>Threaded stems, Quill/threaded stems 1.125, 1.25, Threaded stems 25.4, Handlebar accessory mounts, Quill stem bolts, Threadless-Quill converter 25.4, Threadless-Quill stem converter 22.2</v>
      </c>
      <c r="G5" s="21" t="str">
        <f>+'Unit F'!K5</f>
        <v>Rear Derailleur std 2:1 , Rear Derailleur 1:1 SRAM, Front Derailleur road, Front Derailleur BB mount, Front Derailleur MTN</v>
      </c>
      <c r="H5" s="21" t="str">
        <f>+'Unit G'!K5</f>
        <v>Gripshifter 6 speed, Gripshifter 7 speed, Gripshifter parts, Gripshifter front, Gripshifter SRAM compatible</v>
      </c>
      <c r="I5" s="23" t="str">
        <f>+'Unit H'!K5</f>
        <v>Disc Brake, Cartridge style Brake pads, Disc brake sets, Disc brake calipers, Disc brake bleed kits, Disc brake pads, Disc brake mounting brackets, Disc brake bleed blocks</v>
      </c>
      <c r="J5" s="26" t="str">
        <f>+'Unit I'!K5</f>
        <v>Seatposts, Suspensions, BMX Bottom Bracket, Bottom square taper sealed, Bottom bracket splined isis, Bottom bracket external bearing</v>
      </c>
      <c r="K5" s="23" t="str">
        <f>+'Unit J Under+Over Table'!K5</f>
        <v>Brushes</v>
      </c>
      <c r="L5" s="53" t="str">
        <f>+'Unit K'!K5</f>
        <v>Penetrant, Thread lock, Razor blades, Batteries</v>
      </c>
      <c r="M5" s="29" t="str">
        <f>+'Unit L'!K5</f>
        <v/>
      </c>
      <c r="N5" s="21" t="str">
        <f>+'Unit M'!K5</f>
        <v/>
      </c>
      <c r="O5" s="21" t="str">
        <f>+'Unit N'!K5</f>
        <v/>
      </c>
      <c r="P5" s="9" t="str">
        <f>+'Unit O '!K5</f>
        <v/>
      </c>
      <c r="Q5" t="s">
        <v>20</v>
      </c>
    </row>
    <row r="6" spans="1:26" hidden="1" x14ac:dyDescent="0.25">
      <c r="A6" s="14" t="s">
        <v>24</v>
      </c>
      <c r="B6" s="29" t="str">
        <f>+'Unit A'!K6</f>
        <v>Tube 700c, 27", 29er, &lt;32 mm wide presta, Tube 700c, 27", 29er, &lt;32 mm wide schrader, Tube 700c, 27", 29er, &gt;32 mm wide presta, Tube 700c, 27", 29er, &gt;32 mm wide schrader</v>
      </c>
      <c r="C6" s="21" t="str">
        <f>+'Unit B'!K6</f>
        <v>Rim strips, Bike bags</v>
      </c>
      <c r="D6" s="21" t="str">
        <f>+'Unit C'!K6</f>
        <v/>
      </c>
      <c r="E6" s="21" t="str">
        <f>+'Unit D'!K6</f>
        <v>Bike locks, Bike lights, Trailer parts, Rack components</v>
      </c>
      <c r="F6" s="21" t="str">
        <f>+'Unit E'!K6</f>
        <v>Threadless stem 31.8mm, Handlebars 31.8, Handlebars 25.4</v>
      </c>
      <c r="G6" s="21" t="str">
        <f>+'Unit F'!K6</f>
        <v>6 Speed cassette, 7 Speed cassette, 8 Speed Cassette, 9 Speed Cassette, 10 Speed Cassette, 11 Speed Cassette, Cassette Parts</v>
      </c>
      <c r="H6" s="21" t="str">
        <f>+'Unit G'!K6</f>
        <v>Trigger Rapidfire 7 speed, Trigger Rapidfire 8 speed, Trigger Rapidfire 9 speed, Trigger Rapidfire 10 speed, Axles</v>
      </c>
      <c r="I6" s="23" t="str">
        <f>+'Unit H'!K6</f>
        <v>V Brake pads, Side pull vintage brake pads, Cantilever brake pads, V Brake levers, Brake caliper arms</v>
      </c>
      <c r="J6" s="26" t="str">
        <f>+'Unit I'!K6</f>
        <v>Seatposts</v>
      </c>
      <c r="K6" s="23" t="str">
        <f>+'Unit J Under+Over Table'!K6</f>
        <v/>
      </c>
      <c r="L6" s="53" t="str">
        <f>+'Unit K'!K6</f>
        <v>Heavy Oil, Light Oil, Cleaner, Empty oil containers</v>
      </c>
      <c r="M6" s="29" t="str">
        <f>+'Unit L'!K6</f>
        <v/>
      </c>
      <c r="N6" s="21" t="str">
        <f>+'Unit M'!K6</f>
        <v/>
      </c>
      <c r="O6" s="21" t="str">
        <f>+'Unit N'!K6</f>
        <v/>
      </c>
      <c r="P6" s="9" t="str">
        <f>+'Unit O '!K6</f>
        <v/>
      </c>
      <c r="Q6" t="s">
        <v>20</v>
      </c>
    </row>
    <row r="7" spans="1:26" hidden="1" x14ac:dyDescent="0.25">
      <c r="A7" s="14" t="s">
        <v>25</v>
      </c>
      <c r="B7" s="29" t="str">
        <f>+'Unit A'!K7</f>
        <v>Tube 20" 1.5-2.125 schrader, Tube 24"  1.5-2.125 schrader, Tube 26"  1-2.5 presta, Tube 26"  1-2.5 schrader</v>
      </c>
      <c r="C7" s="21" t="str">
        <f>+'Unit B'!K7</f>
        <v>Handle accessories, Bike bags</v>
      </c>
      <c r="D7" s="21" t="str">
        <f>+'Unit C'!K7</f>
        <v>Fenders, Baskets</v>
      </c>
      <c r="E7" s="21" t="str">
        <f>+'Unit D'!K7</f>
        <v/>
      </c>
      <c r="F7" s="21" t="str">
        <f>+'Unit E'!K7</f>
        <v>Handlebars, Quill stems BMX, Threadless stems BMX</v>
      </c>
      <c r="G7" s="21" t="str">
        <f>+'Unit F'!K7</f>
        <v>Single Speed Freewheel, 5 Speed Freewheel, 6 Speed Freewheel, 7 Speed Freewheel, 8 Speed Freewheel, Campagnolo parts</v>
      </c>
      <c r="H7" s="21" t="str">
        <f>+'Unit G'!K7</f>
        <v>Downtube shifter, Road Brifter, Thumb shifter, Spline crank orphans, Crank arm orphans</v>
      </c>
      <c r="I7" s="23" t="str">
        <f>+'Unit H'!K7</f>
        <v>8 Speed Cables, 3 Speed hubs, Cantilever brakes, Cantilever /side pull levers</v>
      </c>
      <c r="J7" s="26" t="str">
        <f>+'Unit I'!K7</f>
        <v>Crankset 3 piece triple, Crankset 3 piece 3 speed</v>
      </c>
      <c r="K7" s="23" t="str">
        <f>+'Unit J Under+Over Table'!K7</f>
        <v/>
      </c>
      <c r="L7" s="53" t="str">
        <f>+'Unit K'!K7</f>
        <v>Grease, Grease guns</v>
      </c>
      <c r="M7" s="29" t="str">
        <f>+'Unit L'!K7</f>
        <v/>
      </c>
      <c r="N7" s="21" t="str">
        <f>+'Unit M'!K7</f>
        <v/>
      </c>
      <c r="O7" s="21" t="str">
        <f>+'Unit N'!K7</f>
        <v/>
      </c>
      <c r="P7" s="9" t="str">
        <f>+'Unit O '!K7</f>
        <v/>
      </c>
      <c r="Q7" t="s">
        <v>20</v>
      </c>
    </row>
    <row r="8" spans="1:26" hidden="1" x14ac:dyDescent="0.25">
      <c r="A8" s="15" t="s">
        <v>26</v>
      </c>
      <c r="B8" s="30" t="str">
        <f>+'Unit A'!K8</f>
        <v>Tube 8" 1.5-2.125, Tube 12" 1.5x2.125, Tube 16" 1.5x2.125, Tube 18" 1.5x2.125, Tube 14" 1.5x2.125</v>
      </c>
      <c r="C8" s="22" t="str">
        <f>+'Unit B'!K8</f>
        <v>Comfort saddles, Sport saddles</v>
      </c>
      <c r="D8" s="22" t="str">
        <f>+'Unit C'!K8</f>
        <v>Standard saddles, Kids saddles</v>
      </c>
      <c r="E8" s="22" t="str">
        <f>+'Unit D'!K8</f>
        <v>Racks</v>
      </c>
      <c r="F8" s="22" t="str">
        <f>+'Unit E'!K8</f>
        <v>Handlebars Road, Handlebars drop, Handlebars</v>
      </c>
      <c r="G8" s="22" t="str">
        <f>+'Unit F'!K8</f>
        <v>Front Derailleur Vintage, Front Derailleur Parts, Dynamos, Bar Ends, BMX pegs, Dork Disk</v>
      </c>
      <c r="H8" s="22" t="str">
        <f>+'Unit G'!K8</f>
        <v>Front hub rim brake, Rear hub freewheel rim brake, Rear hub disc brake</v>
      </c>
      <c r="I8" s="24" t="str">
        <f>+'Unit H'!K8</f>
        <v>BMX Brakes, New Road brakes, Coaster brake parts, Coaster brake hubs, Freehubs, Chain tensioners</v>
      </c>
      <c r="J8" s="27" t="str">
        <f>+'Unit I'!K8</f>
        <v>Double cranksets, Crankset 1 piece  Ashtabula, Triple Crankset, Kickstands (on Shelf and Floor), Air pumps</v>
      </c>
      <c r="K8" s="24" t="str">
        <f>+'Unit J Under+Over Table'!K8</f>
        <v>Pedals</v>
      </c>
      <c r="L8" s="54" t="str">
        <f>+'Unit K'!K8</f>
        <v/>
      </c>
      <c r="M8" s="30" t="str">
        <f>+'Unit L'!K8</f>
        <v xml:space="preserve"> </v>
      </c>
      <c r="N8" s="22" t="str">
        <f>+'Unit M'!K8</f>
        <v/>
      </c>
      <c r="O8" s="22" t="str">
        <f>+'Unit N'!K8</f>
        <v/>
      </c>
      <c r="P8" s="12" t="str">
        <f>+'Unit O '!K8</f>
        <v/>
      </c>
      <c r="Q8" t="s">
        <v>20</v>
      </c>
    </row>
    <row r="9" spans="1:26" ht="30" hidden="1" customHeight="1" x14ac:dyDescent="0.25">
      <c r="A9" s="60" t="s">
        <v>27</v>
      </c>
      <c r="J9" s="196" t="s">
        <v>28</v>
      </c>
      <c r="K9" s="197" t="s">
        <v>29</v>
      </c>
    </row>
    <row r="10" spans="1:26" s="47" customFormat="1" ht="42" customHeight="1" thickBot="1" x14ac:dyDescent="0.4">
      <c r="B10" s="211" t="s">
        <v>281</v>
      </c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3"/>
    </row>
    <row r="11" spans="1:26" s="215" customFormat="1" ht="60" customHeight="1" thickBot="1" x14ac:dyDescent="1">
      <c r="A11" s="214"/>
      <c r="B11" s="216" t="s">
        <v>299</v>
      </c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8"/>
    </row>
    <row r="12" spans="1:26" s="47" customFormat="1" ht="15.75" hidden="1" customHeight="1" x14ac:dyDescent="0.5">
      <c r="B12" s="200"/>
      <c r="C12" s="195"/>
      <c r="D12" s="195"/>
      <c r="E12" s="195"/>
      <c r="F12" s="198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9"/>
    </row>
    <row r="13" spans="1:26" s="201" customFormat="1" ht="49.8" customHeight="1" thickBot="1" x14ac:dyDescent="0.6">
      <c r="B13" s="202" t="str" cm="1">
        <f t="array" ref="B13:B18">_xlfn.LET(
    _xlpm.search_term, B11,
    _xlpm.data_range, B3:P8,
    _xlpm.shelf_labels, A3:A8,
    _xlpm.unit_labels, B2:P2,
    _xlpm.results, IF(ISNUMBER(SEARCH(_xlpm.search_term, _xlpm.data_range)), _xlpm.unit_labels &amp; " " &amp; _xlpm.shelf_labels &amp; CHAR(10) &amp; " : " &amp; _xlpm.data_range, ""),
    _xlpm.final_list, _xlfn.TOCOL(_xlpm.results, 1),
    _xlfn._xlws.FILTER(_xlpm.final_list, _xlpm.final_list &lt;&gt; "")
)</f>
        <v>Unit A Shelf 6
 : Tube 26"x1.0-25 schrader, Tube 26"x1.0x2.5 presta, Tube 26"&gt;2.5" schrader, Tube 26"&gt;2.5" presta</v>
      </c>
      <c r="C13" s="203"/>
      <c r="D13" s="203"/>
      <c r="E13" s="204"/>
      <c r="F13" s="204"/>
      <c r="G13" s="204"/>
      <c r="H13" s="204"/>
      <c r="I13" s="204"/>
      <c r="J13" s="203"/>
      <c r="K13" s="205"/>
      <c r="L13" s="205"/>
      <c r="M13" s="205"/>
      <c r="N13" s="205"/>
      <c r="O13" s="205"/>
      <c r="P13" s="205"/>
      <c r="Q13" s="203"/>
      <c r="R13" s="203"/>
      <c r="S13" s="203"/>
      <c r="T13" s="203"/>
      <c r="U13" s="203"/>
      <c r="V13" s="203"/>
      <c r="W13" s="203"/>
      <c r="X13" s="203"/>
      <c r="Y13" s="203"/>
      <c r="Z13" s="206"/>
    </row>
    <row r="14" spans="1:26" s="201" customFormat="1" ht="50.25" customHeight="1" thickBot="1" x14ac:dyDescent="0.6">
      <c r="B14" s="202" t="str">
        <v>Unit A Shelf 5
 : Tube 27.5" 650B, Tube 26"x1.5, Tube Oddball</v>
      </c>
      <c r="C14" s="203"/>
      <c r="D14" s="203"/>
      <c r="E14" s="204"/>
      <c r="F14" s="204"/>
      <c r="G14" s="204"/>
      <c r="H14" s="204"/>
      <c r="I14" s="204"/>
      <c r="J14" s="203"/>
      <c r="K14" s="205"/>
      <c r="L14" s="205"/>
      <c r="M14" s="205"/>
      <c r="N14" s="205"/>
      <c r="O14" s="205"/>
      <c r="P14" s="205"/>
      <c r="Q14" s="203"/>
      <c r="R14" s="203"/>
      <c r="S14" s="203"/>
      <c r="T14" s="203"/>
      <c r="U14" s="203"/>
      <c r="V14" s="203"/>
      <c r="W14" s="203"/>
      <c r="X14" s="203"/>
      <c r="Y14" s="203"/>
      <c r="Z14" s="206"/>
    </row>
    <row r="15" spans="1:26" s="201" customFormat="1" ht="50.25" customHeight="1" thickBot="1" x14ac:dyDescent="0.6">
      <c r="B15" s="202" t="str">
        <v>Unit A Shelf 3
 : Tube 700c, 27", 29er, &lt;32 mm wide presta, Tube 700c, 27", 29er, &lt;32 mm wide schrader, Tube 700c, 27", 29er, &gt;32 mm wide presta, Tube 700c, 27", 29er, &gt;32 mm wide schrader</v>
      </c>
      <c r="C15" s="203"/>
      <c r="D15" s="203"/>
      <c r="E15" s="204"/>
      <c r="F15" s="204"/>
      <c r="G15" s="204"/>
      <c r="H15" s="204"/>
      <c r="I15" s="204"/>
      <c r="J15" s="203"/>
      <c r="K15" s="205"/>
      <c r="L15" s="205"/>
      <c r="M15" s="205"/>
      <c r="N15" s="205"/>
      <c r="O15" s="205"/>
      <c r="P15" s="205"/>
      <c r="Q15" s="203"/>
      <c r="R15" s="203"/>
      <c r="S15" s="203"/>
      <c r="T15" s="203"/>
      <c r="U15" s="203"/>
      <c r="V15" s="203"/>
      <c r="W15" s="203"/>
      <c r="X15" s="203"/>
      <c r="Y15" s="203"/>
      <c r="Z15" s="206"/>
    </row>
    <row r="16" spans="1:26" s="201" customFormat="1" ht="50.25" customHeight="1" thickBot="1" x14ac:dyDescent="0.6">
      <c r="B16" s="202" t="str">
        <v>Unit A Shelf 2
 : Tube 20" 1.5-2.125 schrader, Tube 24"  1.5-2.125 schrader, Tube 26"  1-2.5 presta, Tube 26"  1-2.5 schrader</v>
      </c>
      <c r="C16" s="203"/>
      <c r="D16" s="203"/>
      <c r="E16" s="204"/>
      <c r="F16" s="204"/>
      <c r="G16" s="204"/>
      <c r="H16" s="204"/>
      <c r="I16" s="204"/>
      <c r="J16" s="203"/>
      <c r="K16" s="205"/>
      <c r="L16" s="205"/>
      <c r="M16" s="205"/>
      <c r="N16" s="205"/>
      <c r="O16" s="205"/>
      <c r="P16" s="205"/>
      <c r="Q16" s="203"/>
      <c r="R16" s="203"/>
      <c r="S16" s="203"/>
      <c r="T16" s="203"/>
      <c r="U16" s="203"/>
      <c r="V16" s="203"/>
      <c r="W16" s="203"/>
      <c r="X16" s="203"/>
      <c r="Y16" s="203"/>
      <c r="Z16" s="206"/>
    </row>
    <row r="17" spans="2:26" s="201" customFormat="1" ht="50.25" customHeight="1" thickBot="1" x14ac:dyDescent="0.6">
      <c r="B17" s="202" t="str">
        <v>Unit G Shelf 2
 : Downtube shifter, Road Brifter, Thumb shifter, Spline crank orphans, Crank arm orphans</v>
      </c>
      <c r="C17" s="203"/>
      <c r="D17" s="203"/>
      <c r="E17" s="204"/>
      <c r="F17" s="204"/>
      <c r="G17" s="204"/>
      <c r="H17" s="204"/>
      <c r="I17" s="204"/>
      <c r="J17" s="203"/>
      <c r="K17" s="205"/>
      <c r="L17" s="205"/>
      <c r="M17" s="205"/>
      <c r="N17" s="205"/>
      <c r="O17" s="205"/>
      <c r="P17" s="205"/>
      <c r="Q17" s="203"/>
      <c r="R17" s="203"/>
      <c r="S17" s="203"/>
      <c r="T17" s="203"/>
      <c r="U17" s="203"/>
      <c r="V17" s="203"/>
      <c r="W17" s="203"/>
      <c r="X17" s="203"/>
      <c r="Y17" s="203"/>
      <c r="Z17" s="206"/>
    </row>
    <row r="18" spans="2:26" s="201" customFormat="1" ht="50.25" customHeight="1" thickBot="1" x14ac:dyDescent="0.6">
      <c r="B18" s="202" t="str">
        <v>Unit A Shelf 1
 : Tube 8" 1.5-2.125, Tube 12" 1.5x2.125, Tube 16" 1.5x2.125, Tube 18" 1.5x2.125, Tube 14" 1.5x2.125</v>
      </c>
      <c r="C18" s="203"/>
      <c r="D18" s="203"/>
      <c r="E18" s="204"/>
      <c r="F18" s="204"/>
      <c r="G18" s="204"/>
      <c r="H18" s="204"/>
      <c r="I18" s="204"/>
      <c r="J18" s="203"/>
      <c r="K18" s="205"/>
      <c r="L18" s="205"/>
      <c r="M18" s="205"/>
      <c r="N18" s="205"/>
      <c r="O18" s="205"/>
      <c r="P18" s="205"/>
      <c r="Q18" s="203"/>
      <c r="R18" s="203"/>
      <c r="S18" s="203"/>
      <c r="T18" s="203"/>
      <c r="U18" s="203"/>
      <c r="V18" s="203"/>
      <c r="W18" s="203"/>
      <c r="X18" s="203"/>
      <c r="Y18" s="203"/>
      <c r="Z18" s="206"/>
    </row>
    <row r="19" spans="2:26" s="201" customFormat="1" ht="50.25" customHeight="1" thickBot="1" x14ac:dyDescent="0.6">
      <c r="B19" s="202"/>
      <c r="C19" s="203"/>
      <c r="D19" s="203"/>
      <c r="E19" s="204"/>
      <c r="F19" s="204"/>
      <c r="G19" s="204"/>
      <c r="H19" s="204"/>
      <c r="I19" s="204"/>
      <c r="J19" s="203"/>
      <c r="K19" s="205"/>
      <c r="L19" s="205"/>
      <c r="M19" s="205"/>
      <c r="N19" s="205"/>
      <c r="O19" s="205"/>
      <c r="P19" s="205"/>
      <c r="Q19" s="203"/>
      <c r="R19" s="203"/>
      <c r="S19" s="203"/>
      <c r="T19" s="203"/>
      <c r="U19" s="203"/>
      <c r="V19" s="203"/>
      <c r="W19" s="203"/>
      <c r="X19" s="203"/>
      <c r="Y19" s="203"/>
      <c r="Z19" s="206"/>
    </row>
    <row r="20" spans="2:26" s="201" customFormat="1" ht="50.25" customHeight="1" thickBot="1" x14ac:dyDescent="0.6">
      <c r="B20" s="202"/>
      <c r="C20" s="203"/>
      <c r="D20" s="203"/>
      <c r="E20" s="204"/>
      <c r="F20" s="204"/>
      <c r="G20" s="204"/>
      <c r="H20" s="204"/>
      <c r="I20" s="204"/>
      <c r="J20" s="203"/>
      <c r="K20" s="205"/>
      <c r="L20" s="205"/>
      <c r="M20" s="205"/>
      <c r="N20" s="205"/>
      <c r="O20" s="205"/>
      <c r="P20" s="205"/>
      <c r="Q20" s="203"/>
      <c r="R20" s="203"/>
      <c r="S20" s="203"/>
      <c r="T20" s="203"/>
      <c r="U20" s="203"/>
      <c r="V20" s="203"/>
      <c r="W20" s="203"/>
      <c r="X20" s="203"/>
      <c r="Y20" s="203"/>
      <c r="Z20" s="206"/>
    </row>
    <row r="21" spans="2:26" s="201" customFormat="1" ht="50.25" customHeight="1" thickBot="1" x14ac:dyDescent="0.6">
      <c r="B21" s="202"/>
      <c r="C21" s="203"/>
      <c r="D21" s="203"/>
      <c r="E21" s="204"/>
      <c r="F21" s="204"/>
      <c r="G21" s="204"/>
      <c r="H21" s="204"/>
      <c r="I21" s="204"/>
      <c r="J21" s="203"/>
      <c r="K21" s="205"/>
      <c r="L21" s="205"/>
      <c r="M21" s="205"/>
      <c r="N21" s="205"/>
      <c r="O21" s="205"/>
      <c r="P21" s="205"/>
      <c r="Q21" s="203"/>
      <c r="R21" s="203"/>
      <c r="S21" s="203"/>
      <c r="T21" s="203"/>
      <c r="U21" s="203"/>
      <c r="V21" s="203"/>
      <c r="W21" s="203"/>
      <c r="X21" s="203"/>
      <c r="Y21" s="203"/>
      <c r="Z21" s="206"/>
    </row>
    <row r="22" spans="2:26" s="201" customFormat="1" ht="50.25" customHeight="1" thickBot="1" x14ac:dyDescent="0.6">
      <c r="B22" s="202"/>
      <c r="C22" s="203"/>
      <c r="D22" s="203"/>
      <c r="E22" s="204"/>
      <c r="F22" s="204"/>
      <c r="G22" s="204"/>
      <c r="H22" s="204"/>
      <c r="I22" s="204"/>
      <c r="J22" s="203"/>
      <c r="K22" s="205"/>
      <c r="L22" s="205"/>
      <c r="M22" s="205"/>
      <c r="N22" s="205"/>
      <c r="O22" s="205"/>
      <c r="P22" s="205"/>
      <c r="Q22" s="203"/>
      <c r="R22" s="203"/>
      <c r="S22" s="203"/>
      <c r="T22" s="203"/>
      <c r="U22" s="203"/>
      <c r="V22" s="203"/>
      <c r="W22" s="203"/>
      <c r="X22" s="203"/>
      <c r="Y22" s="203"/>
      <c r="Z22" s="206"/>
    </row>
    <row r="23" spans="2:26" s="201" customFormat="1" ht="50.25" customHeight="1" thickBot="1" x14ac:dyDescent="0.6">
      <c r="B23" s="202"/>
      <c r="C23" s="203"/>
      <c r="D23" s="203"/>
      <c r="E23" s="204"/>
      <c r="F23" s="204"/>
      <c r="G23" s="204"/>
      <c r="H23" s="204"/>
      <c r="I23" s="204"/>
      <c r="J23" s="203"/>
      <c r="K23" s="205"/>
      <c r="L23" s="205"/>
      <c r="M23" s="205"/>
      <c r="N23" s="205"/>
      <c r="O23" s="205"/>
      <c r="P23" s="205"/>
      <c r="Q23" s="203"/>
      <c r="R23" s="203"/>
      <c r="S23" s="203"/>
      <c r="T23" s="203"/>
      <c r="U23" s="203"/>
      <c r="V23" s="203"/>
      <c r="W23" s="203"/>
      <c r="X23" s="203"/>
      <c r="Y23" s="203"/>
      <c r="Z23" s="206"/>
    </row>
    <row r="24" spans="2:26" s="207" customFormat="1" ht="50.25" customHeight="1" thickBot="1" x14ac:dyDescent="0.5">
      <c r="B24" s="208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10"/>
    </row>
    <row r="25" spans="2:26" x14ac:dyDescent="0.25">
      <c r="B25" s="62"/>
    </row>
    <row r="26" spans="2:26" x14ac:dyDescent="0.25">
      <c r="B26" s="62"/>
    </row>
    <row r="27" spans="2:26" x14ac:dyDescent="0.25">
      <c r="B27" s="62"/>
    </row>
  </sheetData>
  <sheetProtection sheet="1" objects="1" scenarios="1" selectLockedCells="1"/>
  <mergeCells count="5">
    <mergeCell ref="B1:I1"/>
    <mergeCell ref="J1:K1"/>
    <mergeCell ref="M1:P1"/>
    <mergeCell ref="B11:Z11"/>
    <mergeCell ref="B10:Z10"/>
  </mergeCell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35333-D50E-4138-824A-9FB7F9FD36C5}">
  <dimension ref="A1:K8"/>
  <sheetViews>
    <sheetView workbookViewId="0">
      <selection activeCell="E12" sqref="E12"/>
    </sheetView>
  </sheetViews>
  <sheetFormatPr defaultRowHeight="15" x14ac:dyDescent="0.25"/>
  <cols>
    <col min="1" max="1" width="11.1796875" customWidth="1"/>
    <col min="3" max="10" width="15.6328125" customWidth="1"/>
    <col min="11" max="11" width="33.90625" customWidth="1"/>
  </cols>
  <sheetData>
    <row r="1" spans="1:11" ht="24" customHeight="1" thickBot="1" x14ac:dyDescent="0.3">
      <c r="B1" s="180" t="s">
        <v>11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6" t="s">
        <v>191</v>
      </c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>Chainrings</v>
      </c>
    </row>
    <row r="4" spans="1:11" x14ac:dyDescent="0.25">
      <c r="B4" s="14" t="s">
        <v>22</v>
      </c>
      <c r="C4" s="1" t="s">
        <v>192</v>
      </c>
      <c r="D4" s="1" t="s">
        <v>193</v>
      </c>
      <c r="E4" s="1" t="s">
        <v>194</v>
      </c>
      <c r="F4" s="1" t="s">
        <v>195</v>
      </c>
      <c r="G4" s="1" t="s">
        <v>196</v>
      </c>
      <c r="H4" s="1" t="s">
        <v>197</v>
      </c>
      <c r="I4" s="1"/>
      <c r="J4" s="9"/>
      <c r="K4" t="str">
        <f t="shared" si="0"/>
        <v>Chains, Gripshifter 8 speed, Gripshifter 5 speed, Gripshifter 9 speed, Barend shifter, Trigger rapidfire parts</v>
      </c>
    </row>
    <row r="5" spans="1:11" x14ac:dyDescent="0.25">
      <c r="B5" s="14" t="s">
        <v>23</v>
      </c>
      <c r="C5" s="1" t="s">
        <v>198</v>
      </c>
      <c r="D5" s="1" t="s">
        <v>199</v>
      </c>
      <c r="E5" s="1" t="s">
        <v>298</v>
      </c>
      <c r="F5" s="1" t="s">
        <v>200</v>
      </c>
      <c r="G5" s="1" t="s">
        <v>290</v>
      </c>
      <c r="H5" s="1"/>
      <c r="I5" s="1"/>
      <c r="J5" s="9"/>
      <c r="K5" t="str">
        <f t="shared" si="0"/>
        <v>Gripshifter 6 speed, Gripshifter 7 speed, Gripshifter parts, Gripshifter front, Gripshifter SRAM compatible</v>
      </c>
    </row>
    <row r="6" spans="1:11" x14ac:dyDescent="0.25">
      <c r="B6" s="14" t="s">
        <v>24</v>
      </c>
      <c r="C6" s="1" t="s">
        <v>201</v>
      </c>
      <c r="D6" s="1" t="s">
        <v>202</v>
      </c>
      <c r="E6" s="1" t="s">
        <v>203</v>
      </c>
      <c r="F6" s="1" t="s">
        <v>204</v>
      </c>
      <c r="G6" s="1" t="s">
        <v>205</v>
      </c>
      <c r="H6" s="1"/>
      <c r="I6" s="1"/>
      <c r="J6" s="9"/>
      <c r="K6" t="str">
        <f t="shared" si="0"/>
        <v>Trigger Rapidfire 7 speed, Trigger Rapidfire 8 speed, Trigger Rapidfire 9 speed, Trigger Rapidfire 10 speed, Axles</v>
      </c>
    </row>
    <row r="7" spans="1:11" x14ac:dyDescent="0.25">
      <c r="B7" s="14" t="s">
        <v>25</v>
      </c>
      <c r="C7" s="1" t="s">
        <v>206</v>
      </c>
      <c r="D7" s="1" t="s">
        <v>207</v>
      </c>
      <c r="E7" s="1" t="s">
        <v>208</v>
      </c>
      <c r="F7" s="1" t="s">
        <v>209</v>
      </c>
      <c r="G7" s="1" t="s">
        <v>210</v>
      </c>
      <c r="H7" s="1"/>
      <c r="I7" s="1"/>
      <c r="J7" s="9"/>
      <c r="K7" t="str">
        <f t="shared" si="0"/>
        <v>Downtube shifter, Road Brifter, Thumb shifter, Spline crank orphans, Crank arm orphans</v>
      </c>
    </row>
    <row r="8" spans="1:11" ht="15.6" thickBot="1" x14ac:dyDescent="0.3">
      <c r="A8" t="s">
        <v>101</v>
      </c>
      <c r="B8" s="15" t="s">
        <v>26</v>
      </c>
      <c r="C8" s="11" t="s">
        <v>211</v>
      </c>
      <c r="D8" s="11" t="s">
        <v>212</v>
      </c>
      <c r="E8" s="11" t="s">
        <v>213</v>
      </c>
      <c r="F8" s="11"/>
      <c r="G8" s="11"/>
      <c r="H8" s="11"/>
      <c r="I8" s="11"/>
      <c r="J8" s="12"/>
      <c r="K8" t="str">
        <f>_xlfn.TEXTJOIN(", ", TRUE, C8:J8)</f>
        <v>Front hub rim brake, Rear hub freewheel rim brake, Rear hub disc brake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79C2E-973A-468C-B26E-CE9609C0F19D}">
  <dimension ref="A1:K8"/>
  <sheetViews>
    <sheetView workbookViewId="0">
      <selection activeCell="F11" sqref="F11"/>
    </sheetView>
  </sheetViews>
  <sheetFormatPr defaultRowHeight="15" x14ac:dyDescent="0.25"/>
  <cols>
    <col min="1" max="1" width="11.1796875" customWidth="1"/>
    <col min="3" max="10" width="15.6328125" customWidth="1"/>
    <col min="11" max="11" width="34.453125" customWidth="1"/>
  </cols>
  <sheetData>
    <row r="1" spans="1:11" ht="24" customHeight="1" thickBot="1" x14ac:dyDescent="0.3">
      <c r="B1" s="180" t="s">
        <v>12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16" t="s">
        <v>214</v>
      </c>
      <c r="D3" s="6" t="s">
        <v>300</v>
      </c>
      <c r="E3" s="6" t="s">
        <v>301</v>
      </c>
      <c r="F3" s="6" t="s">
        <v>240</v>
      </c>
      <c r="G3" s="6"/>
      <c r="H3" s="6"/>
      <c r="I3" s="6"/>
      <c r="J3" s="7"/>
      <c r="K3" t="str">
        <f t="shared" ref="K3:K7" si="0">_xlfn.TEXTJOIN(", ", TRUE, C3:J3)</f>
        <v>Frame pumps, Pump parts, Frame pump brackets, CO2 Cartridges</v>
      </c>
    </row>
    <row r="4" spans="1:11" x14ac:dyDescent="0.25">
      <c r="B4" s="14" t="s">
        <v>22</v>
      </c>
      <c r="C4" s="17" t="s">
        <v>215</v>
      </c>
      <c r="D4" s="1" t="s">
        <v>216</v>
      </c>
      <c r="E4" s="1" t="s">
        <v>217</v>
      </c>
      <c r="F4" s="1" t="s">
        <v>218</v>
      </c>
      <c r="G4" s="1"/>
      <c r="H4" s="1"/>
      <c r="I4" s="1"/>
      <c r="J4" s="9"/>
      <c r="K4" t="str">
        <f t="shared" si="0"/>
        <v>Rear Derailleur, Brackets, rubber shims Etc, Old Style brake levers and parts, Old Road brakes</v>
      </c>
    </row>
    <row r="5" spans="1:11" x14ac:dyDescent="0.25">
      <c r="B5" s="14" t="s">
        <v>23</v>
      </c>
      <c r="C5" s="17" t="s">
        <v>219</v>
      </c>
      <c r="D5" s="1" t="s">
        <v>220</v>
      </c>
      <c r="E5" s="1" t="s">
        <v>221</v>
      </c>
      <c r="F5" s="1" t="s">
        <v>222</v>
      </c>
      <c r="G5" s="1" t="s">
        <v>223</v>
      </c>
      <c r="H5" s="1" t="s">
        <v>224</v>
      </c>
      <c r="I5" s="1" t="s">
        <v>225</v>
      </c>
      <c r="J5" s="9" t="s">
        <v>288</v>
      </c>
      <c r="K5" t="str">
        <f t="shared" si="0"/>
        <v>Disc Brake, Cartridge style Brake pads, Disc brake sets, Disc brake calipers, Disc brake bleed kits, Disc brake pads, Disc brake mounting brackets, Disc brake bleed blocks</v>
      </c>
    </row>
    <row r="6" spans="1:11" x14ac:dyDescent="0.25">
      <c r="B6" s="14" t="s">
        <v>24</v>
      </c>
      <c r="C6" s="17" t="s">
        <v>226</v>
      </c>
      <c r="D6" s="1" t="s">
        <v>227</v>
      </c>
      <c r="E6" s="1" t="s">
        <v>228</v>
      </c>
      <c r="F6" s="1" t="s">
        <v>291</v>
      </c>
      <c r="G6" s="1" t="s">
        <v>229</v>
      </c>
      <c r="H6" s="1"/>
      <c r="I6" s="1"/>
      <c r="J6" s="9"/>
      <c r="K6" t="str">
        <f t="shared" si="0"/>
        <v>V Brake pads, Side pull vintage brake pads, Cantilever brake pads, V Brake levers, Brake caliper arms</v>
      </c>
    </row>
    <row r="7" spans="1:11" x14ac:dyDescent="0.25">
      <c r="B7" s="14" t="s">
        <v>25</v>
      </c>
      <c r="C7" s="17" t="s">
        <v>230</v>
      </c>
      <c r="D7" s="1" t="s">
        <v>231</v>
      </c>
      <c r="E7" s="1" t="s">
        <v>232</v>
      </c>
      <c r="F7" s="1" t="s">
        <v>233</v>
      </c>
      <c r="G7" s="1"/>
      <c r="H7" s="1"/>
      <c r="I7" s="1"/>
      <c r="J7" s="9"/>
      <c r="K7" t="str">
        <f t="shared" si="0"/>
        <v>8 Speed Cables, 3 Speed hubs, Cantilever brakes, Cantilever /side pull levers</v>
      </c>
    </row>
    <row r="8" spans="1:11" ht="15.6" thickBot="1" x14ac:dyDescent="0.3">
      <c r="A8" t="s">
        <v>101</v>
      </c>
      <c r="B8" s="15" t="s">
        <v>26</v>
      </c>
      <c r="C8" s="18" t="s">
        <v>234</v>
      </c>
      <c r="D8" s="11" t="s">
        <v>235</v>
      </c>
      <c r="E8" s="11" t="s">
        <v>236</v>
      </c>
      <c r="F8" s="11" t="s">
        <v>237</v>
      </c>
      <c r="G8" s="11" t="s">
        <v>238</v>
      </c>
      <c r="H8" s="11" t="s">
        <v>239</v>
      </c>
      <c r="I8" s="11"/>
      <c r="J8" s="12"/>
      <c r="K8" t="str">
        <f>_xlfn.TEXTJOIN(", ", TRUE, C8:J8)</f>
        <v>BMX Brakes, New Road brakes, Coaster brake parts, Coaster brake hubs, Freehubs, Chain tensioners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57562-9003-461B-AF57-68C7767993D5}">
  <dimension ref="A1:K8"/>
  <sheetViews>
    <sheetView workbookViewId="0">
      <selection activeCell="G12" sqref="G12"/>
    </sheetView>
  </sheetViews>
  <sheetFormatPr defaultRowHeight="15" x14ac:dyDescent="0.25"/>
  <cols>
    <col min="1" max="1" width="11.1796875" customWidth="1"/>
    <col min="3" max="10" width="15.6328125" customWidth="1"/>
    <col min="11" max="11" width="44.36328125" customWidth="1"/>
  </cols>
  <sheetData>
    <row r="1" spans="1:11" ht="24" customHeight="1" thickBot="1" x14ac:dyDescent="0.3">
      <c r="B1" s="180" t="s">
        <v>13</v>
      </c>
      <c r="C1" s="185" t="s">
        <v>76</v>
      </c>
      <c r="D1" s="186"/>
      <c r="E1" s="186"/>
      <c r="F1" s="186"/>
      <c r="G1" s="186"/>
      <c r="H1" s="186"/>
      <c r="I1" s="186"/>
      <c r="J1" s="187"/>
    </row>
    <row r="2" spans="1:11" ht="18" thickBot="1" x14ac:dyDescent="0.35">
      <c r="B2" s="181"/>
      <c r="C2" s="182" t="s">
        <v>80</v>
      </c>
      <c r="D2" s="183"/>
      <c r="E2" s="183"/>
      <c r="F2" s="183"/>
      <c r="G2" s="183"/>
      <c r="H2" s="183"/>
      <c r="I2" s="183"/>
      <c r="J2" s="184"/>
    </row>
    <row r="3" spans="1:11" x14ac:dyDescent="0.25">
      <c r="A3" t="s">
        <v>81</v>
      </c>
      <c r="B3" s="13" t="s">
        <v>21</v>
      </c>
      <c r="C3" s="5" t="s">
        <v>240</v>
      </c>
      <c r="D3" s="6" t="s">
        <v>241</v>
      </c>
      <c r="E3" s="6" t="s">
        <v>242</v>
      </c>
      <c r="F3" s="6"/>
      <c r="G3" s="6"/>
      <c r="H3" s="6"/>
      <c r="I3" s="6"/>
      <c r="J3" s="7"/>
      <c r="K3" t="str">
        <f t="shared" ref="K3:K7" si="0">_xlfn.TEXTJOIN(", ", TRUE, C3:J3)</f>
        <v>CO2 Cartridges, Bike Computer, Quick releases unusual</v>
      </c>
    </row>
    <row r="4" spans="1:11" x14ac:dyDescent="0.25">
      <c r="B4" s="14" t="s">
        <v>22</v>
      </c>
      <c r="C4" s="8" t="s">
        <v>243</v>
      </c>
      <c r="D4" s="1" t="s">
        <v>244</v>
      </c>
      <c r="E4" s="1" t="s">
        <v>292</v>
      </c>
      <c r="F4" s="1" t="s">
        <v>293</v>
      </c>
      <c r="G4" s="1" t="s">
        <v>245</v>
      </c>
      <c r="H4" s="1" t="s">
        <v>246</v>
      </c>
      <c r="I4" s="1"/>
      <c r="J4" s="9"/>
      <c r="K4" t="str">
        <f t="shared" si="0"/>
        <v>Rear Quick release skewers, Front Quick release skewers, Seatpost clamp, Seatpost Quick release skewer, Sample parts for class, Extra nice pedals</v>
      </c>
    </row>
    <row r="5" spans="1:11" x14ac:dyDescent="0.25">
      <c r="B5" s="14" t="s">
        <v>23</v>
      </c>
      <c r="C5" s="8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297</v>
      </c>
      <c r="I5" s="1"/>
      <c r="J5" s="9"/>
      <c r="K5" t="str">
        <f t="shared" si="0"/>
        <v>Seatposts, Suspensions, BMX Bottom Bracket, Bottom square taper sealed, Bottom bracket splined isis, Bottom bracket external bearing</v>
      </c>
    </row>
    <row r="6" spans="1:11" x14ac:dyDescent="0.25">
      <c r="B6" s="14" t="s">
        <v>24</v>
      </c>
      <c r="C6" s="8" t="s">
        <v>247</v>
      </c>
      <c r="D6" s="1"/>
      <c r="E6" s="1"/>
      <c r="F6" s="1"/>
      <c r="G6" s="1"/>
      <c r="H6" s="1"/>
      <c r="I6" s="1"/>
      <c r="J6" s="9"/>
      <c r="K6" t="str">
        <f t="shared" si="0"/>
        <v>Seatposts</v>
      </c>
    </row>
    <row r="7" spans="1:11" x14ac:dyDescent="0.25">
      <c r="B7" s="14" t="s">
        <v>25</v>
      </c>
      <c r="C7" s="8" t="s">
        <v>252</v>
      </c>
      <c r="D7" s="1" t="s">
        <v>253</v>
      </c>
      <c r="E7" s="1"/>
      <c r="F7" s="1"/>
      <c r="G7" s="1"/>
      <c r="H7" s="1"/>
      <c r="I7" s="1"/>
      <c r="J7" s="9"/>
      <c r="K7" t="str">
        <f t="shared" si="0"/>
        <v>Crankset 3 piece triple, Crankset 3 piece 3 speed</v>
      </c>
    </row>
    <row r="8" spans="1:11" ht="15.6" thickBot="1" x14ac:dyDescent="0.3">
      <c r="A8" t="s">
        <v>101</v>
      </c>
      <c r="B8" s="15" t="s">
        <v>26</v>
      </c>
      <c r="C8" s="10" t="s">
        <v>254</v>
      </c>
      <c r="D8" s="11" t="s">
        <v>255</v>
      </c>
      <c r="E8" s="11" t="s">
        <v>256</v>
      </c>
      <c r="F8" s="11"/>
      <c r="G8" s="11"/>
      <c r="H8" s="11"/>
      <c r="I8" s="11" t="s">
        <v>287</v>
      </c>
      <c r="J8" s="12" t="s">
        <v>294</v>
      </c>
      <c r="K8" t="str">
        <f>_xlfn.TEXTJOIN(", ", TRUE, C8:J8)</f>
        <v>Double cranksets, Crankset 1 piece  Ashtabula, Triple Crankset, Kickstands (on Shelf and Floor), Air pumps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CA164-FF4E-477C-B95F-C29D3B49BD5E}">
  <dimension ref="A1:K8"/>
  <sheetViews>
    <sheetView workbookViewId="0">
      <selection activeCell="B3" sqref="B3:J8"/>
    </sheetView>
  </sheetViews>
  <sheetFormatPr defaultRowHeight="15" x14ac:dyDescent="0.25"/>
  <cols>
    <col min="1" max="1" width="11.1796875" customWidth="1"/>
    <col min="2" max="2" width="14.54296875" customWidth="1"/>
    <col min="3" max="10" width="15.6328125" customWidth="1"/>
    <col min="11" max="11" width="31" customWidth="1"/>
  </cols>
  <sheetData>
    <row r="1" spans="1:11" ht="24" customHeight="1" thickBot="1" x14ac:dyDescent="0.3">
      <c r="B1" s="180" t="s">
        <v>14</v>
      </c>
      <c r="C1" s="188" t="s">
        <v>257</v>
      </c>
      <c r="D1" s="189"/>
      <c r="E1" s="189"/>
      <c r="F1" s="189"/>
      <c r="G1" s="189"/>
      <c r="H1" s="189"/>
      <c r="I1" s="189"/>
      <c r="J1" s="190"/>
    </row>
    <row r="2" spans="1:11" ht="18" thickBot="1" x14ac:dyDescent="0.35">
      <c r="B2" s="191"/>
      <c r="C2" s="183" t="s">
        <v>80</v>
      </c>
      <c r="D2" s="183"/>
      <c r="E2" s="183"/>
      <c r="F2" s="183"/>
      <c r="G2" s="183"/>
      <c r="H2" s="183"/>
      <c r="I2" s="183"/>
      <c r="J2" s="184"/>
    </row>
    <row r="3" spans="1:11" x14ac:dyDescent="0.25">
      <c r="A3" t="s">
        <v>81</v>
      </c>
      <c r="B3" s="83" t="s">
        <v>21</v>
      </c>
      <c r="C3" s="6" t="s">
        <v>277</v>
      </c>
      <c r="D3" s="6" t="s">
        <v>278</v>
      </c>
      <c r="E3" s="6" t="s">
        <v>258</v>
      </c>
      <c r="F3" s="6" t="s">
        <v>276</v>
      </c>
      <c r="G3" s="6" t="s">
        <v>279</v>
      </c>
      <c r="H3" s="6" t="s">
        <v>280</v>
      </c>
      <c r="I3" s="6"/>
      <c r="J3" s="7"/>
      <c r="K3" t="str">
        <f t="shared" ref="K3:K7" si="0">_xlfn.TEXTJOIN(", ", TRUE, C3:J3)</f>
        <v>Shifter cable (Derailleur), Shifter cable (Derailleur) housing , Brake cable, Brake cable housing, Sandpaper, Scotchbright pads</v>
      </c>
    </row>
    <row r="4" spans="1:11" x14ac:dyDescent="0.25">
      <c r="B4" s="84" t="s">
        <v>22</v>
      </c>
      <c r="C4" s="1"/>
      <c r="D4" s="1"/>
      <c r="E4" s="1"/>
      <c r="F4" s="1"/>
      <c r="G4" s="1"/>
      <c r="H4" s="1"/>
      <c r="I4" s="1"/>
      <c r="J4" s="9"/>
      <c r="K4" t="str">
        <f t="shared" si="0"/>
        <v/>
      </c>
    </row>
    <row r="5" spans="1:11" x14ac:dyDescent="0.25">
      <c r="B5" s="84" t="s">
        <v>23</v>
      </c>
      <c r="C5" s="1" t="s">
        <v>259</v>
      </c>
      <c r="D5" s="1"/>
      <c r="E5" s="1"/>
      <c r="F5" s="1"/>
      <c r="G5" s="1"/>
      <c r="H5" s="1"/>
      <c r="I5" s="1"/>
      <c r="J5" s="9"/>
      <c r="K5" t="str">
        <f t="shared" si="0"/>
        <v>Brushes</v>
      </c>
    </row>
    <row r="6" spans="1:11" x14ac:dyDescent="0.25">
      <c r="B6" s="84" t="s">
        <v>24</v>
      </c>
      <c r="C6" s="1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84" t="s">
        <v>25</v>
      </c>
      <c r="C7" s="1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85" t="s">
        <v>260</v>
      </c>
      <c r="C8" s="11" t="s">
        <v>261</v>
      </c>
      <c r="D8" s="11" t="s">
        <v>262</v>
      </c>
      <c r="E8" s="11"/>
      <c r="F8" s="11"/>
      <c r="G8" s="11"/>
      <c r="H8" s="11"/>
      <c r="I8" s="11"/>
      <c r="J8" s="12"/>
      <c r="K8" t="str">
        <f>_xlfn.TEXTJOIN(", ", TRUE, D8:J8)</f>
        <v>Pedals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48956-5F0A-4DC7-8D9D-09635BA52692}">
  <dimension ref="A1:K8"/>
  <sheetViews>
    <sheetView workbookViewId="0">
      <selection activeCell="E5" sqref="E5"/>
    </sheetView>
  </sheetViews>
  <sheetFormatPr defaultRowHeight="15" x14ac:dyDescent="0.25"/>
  <cols>
    <col min="1" max="1" width="11.1796875" customWidth="1"/>
    <col min="2" max="2" width="8.81640625" customWidth="1"/>
    <col min="3" max="10" width="15.6328125" customWidth="1"/>
    <col min="11" max="11" width="34.1796875" customWidth="1"/>
  </cols>
  <sheetData>
    <row r="1" spans="1:11" ht="24" customHeight="1" thickBot="1" x14ac:dyDescent="0.3">
      <c r="B1" s="180" t="s">
        <v>15</v>
      </c>
      <c r="C1" s="192" t="s">
        <v>2</v>
      </c>
      <c r="D1" s="193"/>
      <c r="E1" s="193"/>
      <c r="F1" s="193"/>
      <c r="G1" s="193"/>
      <c r="H1" s="193"/>
      <c r="I1" s="193"/>
      <c r="J1" s="194"/>
    </row>
    <row r="2" spans="1:11" ht="18" thickBot="1" x14ac:dyDescent="0.35">
      <c r="B2" s="181"/>
      <c r="C2" s="178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/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/>
      </c>
    </row>
    <row r="4" spans="1:11" x14ac:dyDescent="0.25">
      <c r="B4" s="14" t="s">
        <v>22</v>
      </c>
      <c r="C4" s="8" t="s">
        <v>263</v>
      </c>
      <c r="D4" s="1" t="s">
        <v>264</v>
      </c>
      <c r="E4" s="1" t="s">
        <v>265</v>
      </c>
      <c r="F4" s="1"/>
      <c r="G4" s="1"/>
      <c r="H4" s="1"/>
      <c r="I4" s="1"/>
      <c r="J4" s="9"/>
      <c r="K4" t="str">
        <f t="shared" si="0"/>
        <v>Bike wash, 10% soap water, Alcohol</v>
      </c>
    </row>
    <row r="5" spans="1:11" x14ac:dyDescent="0.25">
      <c r="B5" s="14" t="s">
        <v>23</v>
      </c>
      <c r="C5" s="8" t="s">
        <v>266</v>
      </c>
      <c r="D5" s="1" t="s">
        <v>267</v>
      </c>
      <c r="E5" s="1" t="s">
        <v>268</v>
      </c>
      <c r="F5" s="1" t="s">
        <v>269</v>
      </c>
      <c r="G5" s="1"/>
      <c r="H5" s="1"/>
      <c r="I5" s="1"/>
      <c r="J5" s="9"/>
      <c r="K5" t="str">
        <f t="shared" si="0"/>
        <v>Penetrant, Thread lock, Razor blades, Batteries</v>
      </c>
    </row>
    <row r="6" spans="1:11" x14ac:dyDescent="0.25">
      <c r="B6" s="14" t="s">
        <v>24</v>
      </c>
      <c r="C6" s="8" t="s">
        <v>270</v>
      </c>
      <c r="D6" s="1" t="s">
        <v>271</v>
      </c>
      <c r="E6" s="1" t="s">
        <v>272</v>
      </c>
      <c r="F6" s="1" t="s">
        <v>273</v>
      </c>
      <c r="G6" s="1"/>
      <c r="H6" s="1"/>
      <c r="I6" s="1"/>
      <c r="J6" s="9"/>
      <c r="K6" t="str">
        <f t="shared" si="0"/>
        <v>Heavy Oil, Light Oil, Cleaner, Empty oil containers</v>
      </c>
    </row>
    <row r="7" spans="1:11" x14ac:dyDescent="0.25">
      <c r="B7" s="14" t="s">
        <v>25</v>
      </c>
      <c r="C7" s="8" t="s">
        <v>274</v>
      </c>
      <c r="D7" s="1" t="s">
        <v>275</v>
      </c>
      <c r="E7" s="1"/>
      <c r="F7" s="1"/>
      <c r="G7" s="1"/>
      <c r="H7" s="1"/>
      <c r="I7" s="1"/>
      <c r="J7" s="9"/>
      <c r="K7" t="str">
        <f t="shared" si="0"/>
        <v>Grease, Grease guns</v>
      </c>
    </row>
    <row r="8" spans="1:11" ht="15.6" thickBot="1" x14ac:dyDescent="0.3">
      <c r="A8" t="s">
        <v>101</v>
      </c>
      <c r="B8" s="15" t="s">
        <v>26</v>
      </c>
      <c r="C8" s="10"/>
      <c r="D8" s="11"/>
      <c r="E8" s="11"/>
      <c r="F8" s="11"/>
      <c r="G8" s="11"/>
      <c r="H8" s="11"/>
      <c r="I8" s="11"/>
      <c r="J8" s="12"/>
      <c r="K8" t="str">
        <f>_xlfn.TEXTJOIN(", ", TRUE, C8:J8)</f>
        <v/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D5563-5E98-4A9A-B8CC-81DBA601D536}">
  <dimension ref="A1:K8"/>
  <sheetViews>
    <sheetView workbookViewId="0">
      <selection activeCell="D11" sqref="D11"/>
    </sheetView>
  </sheetViews>
  <sheetFormatPr defaultRowHeight="15" x14ac:dyDescent="0.25"/>
  <cols>
    <col min="1" max="1" width="11.1796875" customWidth="1"/>
    <col min="3" max="10" width="15.6328125" customWidth="1"/>
    <col min="11" max="11" width="33.1796875" customWidth="1"/>
  </cols>
  <sheetData>
    <row r="1" spans="1:11" ht="24" customHeight="1" thickBot="1" x14ac:dyDescent="0.3">
      <c r="B1" s="180" t="s">
        <v>16</v>
      </c>
      <c r="C1" s="112" t="s">
        <v>3</v>
      </c>
      <c r="D1" s="113"/>
      <c r="E1" s="113"/>
      <c r="F1" s="113"/>
      <c r="G1" s="113"/>
      <c r="H1" s="113"/>
      <c r="I1" s="113"/>
      <c r="J1" s="114"/>
    </row>
    <row r="2" spans="1:11" ht="18" thickBot="1" x14ac:dyDescent="0.35">
      <c r="B2" s="181"/>
      <c r="C2" s="178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/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/>
      </c>
    </row>
    <row r="4" spans="1:11" x14ac:dyDescent="0.25">
      <c r="B4" s="14" t="s">
        <v>22</v>
      </c>
      <c r="C4" s="8"/>
      <c r="D4" s="1"/>
      <c r="E4" s="1"/>
      <c r="F4" s="1"/>
      <c r="G4" s="1"/>
      <c r="H4" s="1"/>
      <c r="I4" s="1"/>
      <c r="J4" s="9"/>
      <c r="K4" t="str">
        <f t="shared" si="0"/>
        <v/>
      </c>
    </row>
    <row r="5" spans="1:11" x14ac:dyDescent="0.25">
      <c r="B5" s="14" t="s">
        <v>23</v>
      </c>
      <c r="C5" s="8"/>
      <c r="D5" s="1"/>
      <c r="E5" s="1"/>
      <c r="F5" s="1"/>
      <c r="G5" s="1"/>
      <c r="H5" s="1"/>
      <c r="I5" s="1"/>
      <c r="J5" s="9"/>
      <c r="K5" t="str">
        <f t="shared" si="0"/>
        <v/>
      </c>
    </row>
    <row r="6" spans="1:11" x14ac:dyDescent="0.25">
      <c r="B6" s="14" t="s">
        <v>24</v>
      </c>
      <c r="C6" s="8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14" t="s">
        <v>25</v>
      </c>
      <c r="C7" s="8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15" t="s">
        <v>26</v>
      </c>
      <c r="C8" s="10"/>
      <c r="D8" s="11"/>
      <c r="E8" s="11" t="s">
        <v>20</v>
      </c>
      <c r="F8" s="11"/>
      <c r="G8" s="11"/>
      <c r="H8" s="11"/>
      <c r="I8" s="11"/>
      <c r="J8" s="12"/>
      <c r="K8" t="str">
        <f>_xlfn.TEXTJOIN(", ", TRUE, C8:J8)</f>
        <v xml:space="preserve"> 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06C67-8B25-40DA-A3A8-87A1D6C8171D}">
  <dimension ref="A1:K8"/>
  <sheetViews>
    <sheetView workbookViewId="0">
      <selection activeCell="C3" sqref="C3:E8"/>
    </sheetView>
  </sheetViews>
  <sheetFormatPr defaultRowHeight="15" x14ac:dyDescent="0.25"/>
  <cols>
    <col min="1" max="1" width="11.1796875" customWidth="1"/>
    <col min="3" max="10" width="15.6328125" customWidth="1"/>
    <col min="11" max="11" width="34" customWidth="1"/>
  </cols>
  <sheetData>
    <row r="1" spans="1:11" ht="24" customHeight="1" thickBot="1" x14ac:dyDescent="0.3">
      <c r="B1" s="180" t="s">
        <v>17</v>
      </c>
      <c r="C1" s="112" t="s">
        <v>3</v>
      </c>
      <c r="D1" s="113"/>
      <c r="E1" s="113"/>
      <c r="F1" s="113"/>
      <c r="G1" s="113"/>
      <c r="H1" s="113"/>
      <c r="I1" s="113"/>
      <c r="J1" s="114"/>
    </row>
    <row r="2" spans="1:11" ht="18" thickBot="1" x14ac:dyDescent="0.35">
      <c r="B2" s="181"/>
      <c r="C2" s="178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/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/>
      </c>
    </row>
    <row r="4" spans="1:11" x14ac:dyDescent="0.25">
      <c r="B4" s="14" t="s">
        <v>22</v>
      </c>
      <c r="C4" s="8"/>
      <c r="D4" s="1"/>
      <c r="E4" s="1"/>
      <c r="F4" s="1"/>
      <c r="G4" s="1"/>
      <c r="H4" s="1"/>
      <c r="I4" s="1"/>
      <c r="J4" s="9"/>
      <c r="K4" t="str">
        <f t="shared" si="0"/>
        <v/>
      </c>
    </row>
    <row r="5" spans="1:11" x14ac:dyDescent="0.25">
      <c r="B5" s="14" t="s">
        <v>23</v>
      </c>
      <c r="C5" s="8"/>
      <c r="D5" s="1"/>
      <c r="E5" s="1"/>
      <c r="F5" s="1"/>
      <c r="G5" s="1"/>
      <c r="H5" s="1"/>
      <c r="I5" s="1"/>
      <c r="J5" s="9"/>
      <c r="K5" t="str">
        <f t="shared" si="0"/>
        <v/>
      </c>
    </row>
    <row r="6" spans="1:11" x14ac:dyDescent="0.25">
      <c r="B6" s="14" t="s">
        <v>24</v>
      </c>
      <c r="C6" s="8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14" t="s">
        <v>25</v>
      </c>
      <c r="C7" s="8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15" t="s">
        <v>26</v>
      </c>
      <c r="C8" s="10"/>
      <c r="D8" s="11"/>
      <c r="E8" s="11"/>
      <c r="F8" s="11"/>
      <c r="G8" s="11"/>
      <c r="H8" s="11"/>
      <c r="I8" s="11"/>
      <c r="J8" s="12"/>
      <c r="K8" t="str">
        <f>_xlfn.TEXTJOIN(", ", TRUE, C8:J8)</f>
        <v/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E7396-F2F1-4F67-A5F8-7F884F86920C}">
  <dimension ref="A1:K8"/>
  <sheetViews>
    <sheetView workbookViewId="0">
      <selection activeCell="C3" sqref="C3:D8"/>
    </sheetView>
  </sheetViews>
  <sheetFormatPr defaultRowHeight="15" x14ac:dyDescent="0.25"/>
  <cols>
    <col min="1" max="1" width="11.1796875" customWidth="1"/>
    <col min="3" max="10" width="15.6328125" customWidth="1"/>
    <col min="11" max="11" width="34.81640625" customWidth="1"/>
  </cols>
  <sheetData>
    <row r="1" spans="1:11" ht="24" customHeight="1" thickBot="1" x14ac:dyDescent="0.3">
      <c r="B1" s="180" t="s">
        <v>18</v>
      </c>
      <c r="C1" s="112" t="s">
        <v>3</v>
      </c>
      <c r="D1" s="113"/>
      <c r="E1" s="113"/>
      <c r="F1" s="113"/>
      <c r="G1" s="113"/>
      <c r="H1" s="113"/>
      <c r="I1" s="113"/>
      <c r="J1" s="114"/>
    </row>
    <row r="2" spans="1:11" ht="18" thickBot="1" x14ac:dyDescent="0.35">
      <c r="B2" s="181"/>
      <c r="C2" s="183" t="s">
        <v>80</v>
      </c>
      <c r="D2" s="183"/>
      <c r="E2" s="183"/>
      <c r="F2" s="183"/>
      <c r="G2" s="183"/>
      <c r="H2" s="183"/>
      <c r="I2" s="183"/>
      <c r="J2" s="184"/>
    </row>
    <row r="3" spans="1:11" x14ac:dyDescent="0.25">
      <c r="A3" t="s">
        <v>81</v>
      </c>
      <c r="B3" s="13" t="s">
        <v>21</v>
      </c>
      <c r="C3" s="5"/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/>
      </c>
    </row>
    <row r="4" spans="1:11" x14ac:dyDescent="0.25">
      <c r="B4" s="14" t="s">
        <v>22</v>
      </c>
      <c r="C4" s="8"/>
      <c r="D4" s="1"/>
      <c r="E4" s="1"/>
      <c r="F4" s="1"/>
      <c r="G4" s="1"/>
      <c r="H4" s="1"/>
      <c r="I4" s="1"/>
      <c r="J4" s="9"/>
      <c r="K4" t="str">
        <f t="shared" si="0"/>
        <v/>
      </c>
    </row>
    <row r="5" spans="1:11" x14ac:dyDescent="0.25">
      <c r="B5" s="14" t="s">
        <v>23</v>
      </c>
      <c r="C5" s="8"/>
      <c r="D5" s="1"/>
      <c r="E5" s="1"/>
      <c r="F5" s="1"/>
      <c r="G5" s="1"/>
      <c r="H5" s="1"/>
      <c r="I5" s="1"/>
      <c r="J5" s="9"/>
      <c r="K5" t="str">
        <f t="shared" si="0"/>
        <v/>
      </c>
    </row>
    <row r="6" spans="1:11" x14ac:dyDescent="0.25">
      <c r="B6" s="14" t="s">
        <v>24</v>
      </c>
      <c r="C6" s="8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14" t="s">
        <v>25</v>
      </c>
      <c r="C7" s="8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15" t="s">
        <v>26</v>
      </c>
      <c r="C8" s="10"/>
      <c r="D8" s="11"/>
      <c r="E8" s="11"/>
      <c r="F8" s="11"/>
      <c r="G8" s="11"/>
      <c r="H8" s="11"/>
      <c r="I8" s="11"/>
      <c r="J8" s="12"/>
      <c r="K8" t="str">
        <f>_xlfn.TEXTJOIN(", ", TRUE, C8:J8)</f>
        <v/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61FCE-A8A3-4949-8CF2-C82A44D7D24B}">
  <dimension ref="A1:K8"/>
  <sheetViews>
    <sheetView workbookViewId="0">
      <selection activeCell="E15" sqref="E15"/>
    </sheetView>
  </sheetViews>
  <sheetFormatPr defaultRowHeight="15" x14ac:dyDescent="0.25"/>
  <cols>
    <col min="1" max="1" width="11.1796875" customWidth="1"/>
    <col min="3" max="10" width="15.81640625" customWidth="1"/>
    <col min="11" max="11" width="32.54296875" customWidth="1"/>
  </cols>
  <sheetData>
    <row r="1" spans="1:11" ht="23.4" thickBot="1" x14ac:dyDescent="0.3">
      <c r="B1" s="180" t="s">
        <v>18</v>
      </c>
      <c r="C1" s="112" t="s">
        <v>3</v>
      </c>
      <c r="D1" s="113"/>
      <c r="E1" s="113"/>
      <c r="F1" s="113"/>
      <c r="G1" s="113"/>
      <c r="H1" s="113"/>
      <c r="I1" s="113"/>
      <c r="J1" s="114"/>
    </row>
    <row r="2" spans="1:11" ht="18" thickBot="1" x14ac:dyDescent="0.35">
      <c r="B2" s="181"/>
      <c r="C2" s="183" t="s">
        <v>80</v>
      </c>
      <c r="D2" s="183"/>
      <c r="E2" s="183"/>
      <c r="F2" s="183"/>
      <c r="G2" s="183"/>
      <c r="H2" s="183"/>
      <c r="I2" s="183"/>
      <c r="J2" s="184"/>
    </row>
    <row r="3" spans="1:11" x14ac:dyDescent="0.25">
      <c r="A3" t="s">
        <v>81</v>
      </c>
      <c r="B3" s="13" t="s">
        <v>21</v>
      </c>
      <c r="C3" s="5"/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/>
      </c>
    </row>
    <row r="4" spans="1:11" x14ac:dyDescent="0.25">
      <c r="B4" s="14" t="s">
        <v>22</v>
      </c>
      <c r="C4" s="8"/>
      <c r="D4" s="1"/>
      <c r="E4" s="1"/>
      <c r="F4" s="1"/>
      <c r="G4" s="1"/>
      <c r="H4" s="1"/>
      <c r="I4" s="1"/>
      <c r="J4" s="9"/>
      <c r="K4" t="str">
        <f t="shared" si="0"/>
        <v/>
      </c>
    </row>
    <row r="5" spans="1:11" x14ac:dyDescent="0.25">
      <c r="B5" s="14" t="s">
        <v>23</v>
      </c>
      <c r="C5" s="8"/>
      <c r="D5" s="1"/>
      <c r="E5" s="1"/>
      <c r="F5" s="1"/>
      <c r="G5" s="1"/>
      <c r="H5" s="1"/>
      <c r="I5" s="1"/>
      <c r="J5" s="9"/>
      <c r="K5" t="str">
        <f t="shared" si="0"/>
        <v/>
      </c>
    </row>
    <row r="6" spans="1:11" x14ac:dyDescent="0.25">
      <c r="B6" s="14" t="s">
        <v>24</v>
      </c>
      <c r="C6" s="8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14" t="s">
        <v>25</v>
      </c>
      <c r="C7" s="8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15" t="s">
        <v>26</v>
      </c>
      <c r="C8" s="10"/>
      <c r="D8" s="11"/>
      <c r="E8" s="11"/>
      <c r="F8" s="11"/>
      <c r="G8" s="11"/>
      <c r="H8" s="11"/>
      <c r="I8" s="11"/>
      <c r="J8" s="12"/>
      <c r="K8" t="str">
        <f>_xlfn.TEXTJOIN(", ", TRUE, C8:J8)</f>
        <v/>
      </c>
    </row>
  </sheetData>
  <sheetProtection sheet="1" objects="1" scenarios="1"/>
  <mergeCells count="3">
    <mergeCell ref="B1:B2"/>
    <mergeCell ref="C1:J1"/>
    <mergeCell ref="C2:J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3FB0B-A39C-4721-889C-0C3E076A968E}">
  <sheetPr>
    <tabColor rgb="FF92D050"/>
    <pageSetUpPr fitToPage="1"/>
  </sheetPr>
  <dimension ref="B1:X29"/>
  <sheetViews>
    <sheetView zoomScale="80" zoomScaleNormal="80" workbookViewId="0">
      <selection activeCell="G20" sqref="G20"/>
    </sheetView>
  </sheetViews>
  <sheetFormatPr defaultRowHeight="15" x14ac:dyDescent="0.25"/>
  <cols>
    <col min="1" max="1" width="3.81640625" customWidth="1"/>
    <col min="2" max="2" width="1.81640625" customWidth="1"/>
    <col min="4" max="4" width="7.6328125" customWidth="1"/>
    <col min="5" max="5" width="7.81640625" customWidth="1"/>
    <col min="6" max="6" width="10.1796875" customWidth="1"/>
    <col min="7" max="7" width="9.81640625" customWidth="1"/>
    <col min="8" max="8" width="11.6328125" bestFit="1" customWidth="1"/>
    <col min="9" max="9" width="10.1796875" customWidth="1"/>
    <col min="10" max="10" width="7.6328125" customWidth="1"/>
    <col min="11" max="11" width="4.1796875" customWidth="1"/>
    <col min="12" max="12" width="10.1796875" customWidth="1"/>
    <col min="13" max="13" width="3.08984375" customWidth="1"/>
    <col min="14" max="14" width="11.1796875" customWidth="1"/>
    <col min="15" max="15" width="0.36328125" customWidth="1"/>
    <col min="16" max="16" width="1.81640625" customWidth="1"/>
  </cols>
  <sheetData>
    <row r="1" spans="2:24" ht="9.6" customHeight="1" thickBot="1" x14ac:dyDescent="0.3"/>
    <row r="2" spans="2:24" ht="8.4" customHeight="1" thickBot="1" x14ac:dyDescent="0.3"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3"/>
    </row>
    <row r="3" spans="2:24" ht="29.4" customHeight="1" thickBot="1" x14ac:dyDescent="0.3">
      <c r="B3" s="34"/>
      <c r="C3" s="120" t="s">
        <v>30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2"/>
      <c r="P3" s="35"/>
    </row>
    <row r="4" spans="2:24" ht="15" customHeight="1" thickBot="1" x14ac:dyDescent="0.3">
      <c r="B4" s="34"/>
      <c r="P4" s="35"/>
    </row>
    <row r="5" spans="2:24" ht="21" customHeight="1" thickBot="1" x14ac:dyDescent="0.3">
      <c r="B5" s="34"/>
      <c r="H5" s="44" t="s">
        <v>31</v>
      </c>
      <c r="I5" s="39"/>
      <c r="J5" s="126" t="s">
        <v>1</v>
      </c>
      <c r="K5" s="127"/>
      <c r="L5" s="128"/>
      <c r="P5" s="35"/>
    </row>
    <row r="6" spans="2:24" ht="22.2" customHeight="1" thickBot="1" x14ac:dyDescent="0.3">
      <c r="B6" s="34"/>
      <c r="C6" s="135" t="s">
        <v>3</v>
      </c>
      <c r="D6" s="133" t="s">
        <v>19</v>
      </c>
      <c r="E6" s="40"/>
      <c r="F6" s="32"/>
      <c r="G6" s="56" t="s">
        <v>32</v>
      </c>
      <c r="H6" s="69" t="s">
        <v>15</v>
      </c>
      <c r="I6" s="71" t="s">
        <v>33</v>
      </c>
      <c r="J6" s="70" t="s">
        <v>34</v>
      </c>
      <c r="K6" s="43"/>
      <c r="L6" s="133" t="s">
        <v>13</v>
      </c>
      <c r="P6" s="35"/>
    </row>
    <row r="7" spans="2:24" ht="15.6" thickBot="1" x14ac:dyDescent="0.3">
      <c r="B7" s="34"/>
      <c r="C7" s="136"/>
      <c r="D7" s="134"/>
      <c r="E7" s="41"/>
      <c r="I7" s="42"/>
      <c r="J7" s="42"/>
      <c r="K7" s="42"/>
      <c r="L7" s="134"/>
      <c r="P7" s="35"/>
      <c r="S7" t="s">
        <v>35</v>
      </c>
      <c r="T7" t="s">
        <v>5</v>
      </c>
      <c r="U7" t="s">
        <v>36</v>
      </c>
    </row>
    <row r="8" spans="2:24" ht="15.6" customHeight="1" thickBot="1" x14ac:dyDescent="0.3">
      <c r="B8" s="34"/>
      <c r="C8" s="136"/>
      <c r="D8" s="133" t="s">
        <v>18</v>
      </c>
      <c r="E8" s="41"/>
      <c r="I8" s="42"/>
      <c r="J8" s="42"/>
      <c r="K8" s="42"/>
      <c r="L8" s="138" t="s">
        <v>37</v>
      </c>
      <c r="N8" s="129" t="s">
        <v>0</v>
      </c>
      <c r="O8" s="130"/>
      <c r="P8" s="35"/>
      <c r="S8" t="s">
        <v>38</v>
      </c>
      <c r="T8" t="s">
        <v>6</v>
      </c>
      <c r="U8" t="s">
        <v>39</v>
      </c>
    </row>
    <row r="9" spans="2:24" ht="15.6" thickBot="1" x14ac:dyDescent="0.3">
      <c r="B9" s="34"/>
      <c r="C9" s="136"/>
      <c r="D9" s="134"/>
      <c r="E9" s="41"/>
      <c r="I9" s="138" t="s">
        <v>40</v>
      </c>
      <c r="J9" s="133" t="s">
        <v>12</v>
      </c>
      <c r="K9" s="42"/>
      <c r="L9" s="139"/>
      <c r="N9" s="131"/>
      <c r="O9" s="132"/>
      <c r="P9" s="35"/>
      <c r="S9" t="s">
        <v>41</v>
      </c>
      <c r="T9" t="s">
        <v>7</v>
      </c>
      <c r="U9" t="s">
        <v>42</v>
      </c>
    </row>
    <row r="10" spans="2:24" ht="15.6" customHeight="1" thickBot="1" x14ac:dyDescent="0.3">
      <c r="B10" s="34"/>
      <c r="C10" s="136"/>
      <c r="D10" s="133" t="s">
        <v>17</v>
      </c>
      <c r="E10" s="133" t="s">
        <v>16</v>
      </c>
      <c r="I10" s="139"/>
      <c r="J10" s="134"/>
      <c r="K10" s="42"/>
      <c r="L10" s="139"/>
      <c r="P10" s="35"/>
      <c r="S10" t="s">
        <v>43</v>
      </c>
      <c r="T10" t="s">
        <v>44</v>
      </c>
      <c r="U10" t="s">
        <v>45</v>
      </c>
      <c r="X10" s="61"/>
    </row>
    <row r="11" spans="2:24" ht="15.6" customHeight="1" thickBot="1" x14ac:dyDescent="0.3">
      <c r="B11" s="34"/>
      <c r="C11" s="137"/>
      <c r="D11" s="134"/>
      <c r="E11" s="134"/>
      <c r="I11" s="139"/>
      <c r="J11" s="133" t="s">
        <v>11</v>
      </c>
      <c r="K11" s="42"/>
      <c r="L11" s="139"/>
      <c r="N11" s="141" t="s">
        <v>46</v>
      </c>
      <c r="O11" s="142"/>
      <c r="P11" s="35"/>
      <c r="S11" t="s">
        <v>47</v>
      </c>
      <c r="T11" t="s">
        <v>9</v>
      </c>
      <c r="U11" t="s">
        <v>48</v>
      </c>
      <c r="W11" s="61"/>
      <c r="X11" s="61"/>
    </row>
    <row r="12" spans="2:24" ht="15.6" customHeight="1" thickBot="1" x14ac:dyDescent="0.3">
      <c r="B12" s="34"/>
      <c r="D12" s="123"/>
      <c r="I12" s="139"/>
      <c r="J12" s="134"/>
      <c r="K12" s="42"/>
      <c r="L12" s="139"/>
      <c r="N12" s="143"/>
      <c r="O12" s="144"/>
      <c r="P12" s="35"/>
      <c r="S12" t="s">
        <v>49</v>
      </c>
      <c r="T12" t="s">
        <v>10</v>
      </c>
      <c r="U12" t="s">
        <v>50</v>
      </c>
      <c r="W12" s="61"/>
      <c r="X12" s="61"/>
    </row>
    <row r="13" spans="2:24" x14ac:dyDescent="0.25">
      <c r="B13" s="34"/>
      <c r="D13" s="124"/>
      <c r="I13" s="139"/>
      <c r="J13" s="133" t="s">
        <v>10</v>
      </c>
      <c r="K13" s="42"/>
      <c r="L13" s="139"/>
      <c r="N13" s="143"/>
      <c r="O13" s="144"/>
      <c r="P13" s="35"/>
      <c r="S13" t="s">
        <v>51</v>
      </c>
      <c r="T13" t="s">
        <v>11</v>
      </c>
      <c r="U13" t="s">
        <v>52</v>
      </c>
      <c r="W13" s="61"/>
      <c r="X13" s="61"/>
    </row>
    <row r="14" spans="2:24" ht="15.6" thickBot="1" x14ac:dyDescent="0.3">
      <c r="B14" s="34"/>
      <c r="D14" s="124"/>
      <c r="I14" s="139"/>
      <c r="J14" s="134"/>
      <c r="K14" s="42"/>
      <c r="L14" s="139"/>
      <c r="N14" s="143"/>
      <c r="O14" s="144"/>
      <c r="P14" s="35"/>
      <c r="S14" t="s">
        <v>53</v>
      </c>
      <c r="T14" t="s">
        <v>12</v>
      </c>
      <c r="U14" t="s">
        <v>54</v>
      </c>
      <c r="W14" s="61"/>
      <c r="X14" s="61"/>
    </row>
    <row r="15" spans="2:24" ht="15.6" thickBot="1" x14ac:dyDescent="0.3">
      <c r="B15" s="34"/>
      <c r="D15" s="125"/>
      <c r="I15" s="139"/>
      <c r="J15" s="133" t="s">
        <v>9</v>
      </c>
      <c r="K15" s="42"/>
      <c r="L15" s="139"/>
      <c r="N15" s="143"/>
      <c r="O15" s="144"/>
      <c r="P15" s="35"/>
      <c r="S15" t="s">
        <v>55</v>
      </c>
      <c r="T15" t="s">
        <v>13</v>
      </c>
      <c r="U15" t="s">
        <v>56</v>
      </c>
      <c r="W15" s="61"/>
      <c r="X15" s="61"/>
    </row>
    <row r="16" spans="2:24" ht="15.6" thickBot="1" x14ac:dyDescent="0.3">
      <c r="B16" s="34"/>
      <c r="D16" s="147" t="s">
        <v>57</v>
      </c>
      <c r="E16" s="148"/>
      <c r="I16" s="139"/>
      <c r="J16" s="134"/>
      <c r="K16" s="42"/>
      <c r="L16" s="139"/>
      <c r="N16" s="143"/>
      <c r="O16" s="144"/>
      <c r="P16" s="35"/>
      <c r="S16" t="s">
        <v>58</v>
      </c>
      <c r="T16" t="s">
        <v>14</v>
      </c>
      <c r="U16" t="s">
        <v>59</v>
      </c>
      <c r="V16" t="s">
        <v>60</v>
      </c>
      <c r="W16" s="61"/>
      <c r="X16" s="61"/>
    </row>
    <row r="17" spans="2:24" x14ac:dyDescent="0.25">
      <c r="B17" s="34"/>
      <c r="D17" s="149"/>
      <c r="E17" s="150"/>
      <c r="I17" s="139"/>
      <c r="J17" s="133" t="s">
        <v>8</v>
      </c>
      <c r="K17" s="42"/>
      <c r="L17" s="139"/>
      <c r="N17" s="143"/>
      <c r="O17" s="144"/>
      <c r="P17" s="35"/>
      <c r="S17" t="s">
        <v>61</v>
      </c>
      <c r="T17" t="s">
        <v>15</v>
      </c>
      <c r="U17" t="s">
        <v>62</v>
      </c>
      <c r="V17" t="s">
        <v>63</v>
      </c>
      <c r="W17" s="61"/>
      <c r="X17" s="61"/>
    </row>
    <row r="18" spans="2:24" ht="15.6" thickBot="1" x14ac:dyDescent="0.3">
      <c r="B18" s="34"/>
      <c r="D18" s="149"/>
      <c r="E18" s="150"/>
      <c r="I18" s="139"/>
      <c r="J18" s="134"/>
      <c r="K18" s="42"/>
      <c r="L18" s="139"/>
      <c r="N18" s="143"/>
      <c r="O18" s="144"/>
      <c r="P18" s="35"/>
      <c r="S18" t="s">
        <v>64</v>
      </c>
      <c r="T18" t="s">
        <v>16</v>
      </c>
      <c r="U18" t="s">
        <v>65</v>
      </c>
      <c r="W18" s="61"/>
      <c r="X18" s="61"/>
    </row>
    <row r="19" spans="2:24" x14ac:dyDescent="0.25">
      <c r="B19" s="34"/>
      <c r="D19" s="149"/>
      <c r="E19" s="150"/>
      <c r="I19" s="139"/>
      <c r="J19" s="133" t="s">
        <v>7</v>
      </c>
      <c r="K19" s="42"/>
      <c r="L19" s="139"/>
      <c r="N19" s="143"/>
      <c r="O19" s="144"/>
      <c r="P19" s="35"/>
      <c r="S19" t="s">
        <v>66</v>
      </c>
      <c r="T19" t="s">
        <v>17</v>
      </c>
      <c r="U19" t="s">
        <v>67</v>
      </c>
      <c r="W19" s="61"/>
      <c r="X19" s="61"/>
    </row>
    <row r="20" spans="2:24" ht="15.6" thickBot="1" x14ac:dyDescent="0.3">
      <c r="B20" s="34"/>
      <c r="D20" s="149"/>
      <c r="E20" s="150"/>
      <c r="I20" s="139"/>
      <c r="J20" s="134"/>
      <c r="K20" s="42"/>
      <c r="L20" s="139"/>
      <c r="N20" s="143"/>
      <c r="O20" s="144"/>
      <c r="P20" s="35"/>
      <c r="S20" t="s">
        <v>68</v>
      </c>
      <c r="T20" t="s">
        <v>18</v>
      </c>
      <c r="U20" t="s">
        <v>69</v>
      </c>
      <c r="W20" s="61"/>
      <c r="X20" s="61"/>
    </row>
    <row r="21" spans="2:24" x14ac:dyDescent="0.25">
      <c r="B21" s="34"/>
      <c r="D21" s="149"/>
      <c r="E21" s="150"/>
      <c r="I21" s="139"/>
      <c r="J21" s="133" t="s">
        <v>6</v>
      </c>
      <c r="K21" s="42"/>
      <c r="L21" s="139"/>
      <c r="N21" s="143"/>
      <c r="O21" s="144"/>
      <c r="P21" s="35"/>
      <c r="S21" t="s">
        <v>70</v>
      </c>
      <c r="T21" t="s">
        <v>19</v>
      </c>
      <c r="U21" t="s">
        <v>71</v>
      </c>
    </row>
    <row r="22" spans="2:24" ht="15.6" thickBot="1" x14ac:dyDescent="0.3">
      <c r="B22" s="34"/>
      <c r="D22" s="151"/>
      <c r="E22" s="152"/>
      <c r="I22" s="139"/>
      <c r="J22" s="134"/>
      <c r="K22" s="42"/>
      <c r="L22" s="139"/>
      <c r="N22" s="143"/>
      <c r="O22" s="144"/>
      <c r="P22" s="35"/>
    </row>
    <row r="23" spans="2:24" x14ac:dyDescent="0.25">
      <c r="B23" s="34"/>
      <c r="D23" s="34"/>
      <c r="I23" s="139"/>
      <c r="J23" s="133" t="str">
        <f>+T7</f>
        <v>Unit A</v>
      </c>
      <c r="K23" s="42"/>
      <c r="L23" s="139"/>
      <c r="N23" s="143"/>
      <c r="O23" s="144"/>
      <c r="P23" s="35"/>
    </row>
    <row r="24" spans="2:24" ht="15.6" thickBot="1" x14ac:dyDescent="0.3">
      <c r="B24" s="34"/>
      <c r="D24" s="34"/>
      <c r="I24" s="140"/>
      <c r="J24" s="134"/>
      <c r="K24" s="42"/>
      <c r="L24" s="140"/>
      <c r="N24" s="145"/>
      <c r="O24" s="146"/>
      <c r="P24" s="35"/>
    </row>
    <row r="25" spans="2:24" x14ac:dyDescent="0.25">
      <c r="B25" s="34"/>
      <c r="D25" s="34"/>
      <c r="G25" s="115" t="s">
        <v>72</v>
      </c>
      <c r="L25" s="35"/>
      <c r="P25" s="35"/>
    </row>
    <row r="26" spans="2:24" ht="15.6" thickBot="1" x14ac:dyDescent="0.3">
      <c r="B26" s="34"/>
      <c r="D26" s="36"/>
      <c r="E26" s="37"/>
      <c r="F26" s="37"/>
      <c r="G26" s="116"/>
      <c r="H26" s="37"/>
      <c r="I26" s="37"/>
      <c r="J26" s="37"/>
      <c r="K26" s="37"/>
      <c r="L26" s="38"/>
      <c r="P26" s="35"/>
    </row>
    <row r="27" spans="2:24" ht="8.4" customHeight="1" thickBot="1" x14ac:dyDescent="0.3"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8"/>
    </row>
    <row r="28" spans="2:24" ht="7.95" customHeight="1" thickBot="1" x14ac:dyDescent="0.3"/>
    <row r="29" spans="2:24" ht="21" thickBot="1" x14ac:dyDescent="0.3">
      <c r="D29" s="117" t="s">
        <v>73</v>
      </c>
      <c r="E29" s="118"/>
      <c r="F29" s="118"/>
      <c r="G29" s="118"/>
      <c r="H29" s="118"/>
      <c r="I29" s="118"/>
      <c r="J29" s="118"/>
      <c r="K29" s="118"/>
      <c r="L29" s="119"/>
    </row>
  </sheetData>
  <sheetProtection sheet="1" objects="1" scenarios="1"/>
  <mergeCells count="24">
    <mergeCell ref="N11:O24"/>
    <mergeCell ref="J13:J14"/>
    <mergeCell ref="D16:E22"/>
    <mergeCell ref="J23:J24"/>
    <mergeCell ref="J21:J22"/>
    <mergeCell ref="J19:J20"/>
    <mergeCell ref="J17:J18"/>
    <mergeCell ref="J15:J16"/>
    <mergeCell ref="G25:G26"/>
    <mergeCell ref="D29:L29"/>
    <mergeCell ref="C3:O3"/>
    <mergeCell ref="D12:D15"/>
    <mergeCell ref="J5:L5"/>
    <mergeCell ref="N8:O9"/>
    <mergeCell ref="D6:D7"/>
    <mergeCell ref="E10:E11"/>
    <mergeCell ref="C6:C11"/>
    <mergeCell ref="J11:J12"/>
    <mergeCell ref="J9:J10"/>
    <mergeCell ref="L8:L24"/>
    <mergeCell ref="L6:L7"/>
    <mergeCell ref="D10:D11"/>
    <mergeCell ref="D8:D9"/>
    <mergeCell ref="I9:I24"/>
  </mergeCells>
  <phoneticPr fontId="1" type="noConversion"/>
  <printOptions horizontalCentered="1" verticalCentered="1"/>
  <pageMargins left="0.25" right="0.25" top="0.75" bottom="0.75" header="0.3" footer="0.3"/>
  <pageSetup scale="7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7D81A-1F0A-43B7-B011-33FAF9FB095A}">
  <sheetPr>
    <tabColor theme="7"/>
    <pageSetUpPr fitToPage="1"/>
  </sheetPr>
  <dimension ref="A1:P9"/>
  <sheetViews>
    <sheetView zoomScale="60" zoomScaleNormal="60" workbookViewId="0">
      <selection activeCell="D6" sqref="D6"/>
    </sheetView>
  </sheetViews>
  <sheetFormatPr defaultRowHeight="15" x14ac:dyDescent="0.25"/>
  <cols>
    <col min="1" max="1" width="9.54296875" customWidth="1"/>
    <col min="2" max="16" width="25.6328125" style="41" customWidth="1"/>
  </cols>
  <sheetData>
    <row r="1" spans="1:16" ht="36" customHeight="1" x14ac:dyDescent="0.25">
      <c r="A1" s="160" t="s">
        <v>74</v>
      </c>
      <c r="B1" s="161"/>
      <c r="C1" s="161"/>
      <c r="D1" s="161"/>
      <c r="E1" s="161"/>
      <c r="F1" s="161"/>
      <c r="G1" s="161"/>
      <c r="H1" s="161"/>
      <c r="I1" s="161"/>
      <c r="J1" s="161"/>
      <c r="K1" s="162"/>
      <c r="L1" s="63"/>
      <c r="M1" s="63"/>
      <c r="N1" s="63"/>
      <c r="O1" s="63"/>
      <c r="P1" s="64"/>
    </row>
    <row r="2" spans="1:16" ht="29.4" customHeight="1" x14ac:dyDescent="0.25">
      <c r="A2" s="82" t="s">
        <v>75</v>
      </c>
      <c r="B2" s="153" t="str">
        <f>+'Search Screen'!B1:I1</f>
        <v>Main Stock Area 1</v>
      </c>
      <c r="C2" s="154"/>
      <c r="D2" s="154"/>
      <c r="E2" s="154"/>
      <c r="F2" s="154"/>
      <c r="G2" s="154"/>
      <c r="H2" s="154"/>
      <c r="I2" s="154"/>
      <c r="J2" s="155" t="s">
        <v>76</v>
      </c>
      <c r="K2" s="156"/>
      <c r="L2" s="55" t="s">
        <v>63</v>
      </c>
      <c r="M2" s="157" t="str">
        <f>+'Search Screen'!M1:P1</f>
        <v>Sink Area 3</v>
      </c>
      <c r="N2" s="158"/>
      <c r="O2" s="158"/>
      <c r="P2" s="159"/>
    </row>
    <row r="3" spans="1:16" ht="61.95" customHeight="1" x14ac:dyDescent="0.25">
      <c r="A3" s="75"/>
      <c r="B3" s="79" t="s">
        <v>5</v>
      </c>
      <c r="C3" s="73" t="s">
        <v>6</v>
      </c>
      <c r="D3" s="73" t="s">
        <v>7</v>
      </c>
      <c r="E3" s="73" t="s">
        <v>8</v>
      </c>
      <c r="F3" s="73" t="s">
        <v>9</v>
      </c>
      <c r="G3" s="73" t="s">
        <v>10</v>
      </c>
      <c r="H3" s="73" t="s">
        <v>11</v>
      </c>
      <c r="I3" s="81" t="s">
        <v>12</v>
      </c>
      <c r="J3" s="80" t="s">
        <v>13</v>
      </c>
      <c r="K3" s="74" t="s">
        <v>77</v>
      </c>
      <c r="L3" s="72" t="s">
        <v>15</v>
      </c>
      <c r="M3" s="57" t="s">
        <v>78</v>
      </c>
      <c r="N3" s="58" t="s">
        <v>17</v>
      </c>
      <c r="O3" s="58" t="s">
        <v>18</v>
      </c>
      <c r="P3" s="59" t="s">
        <v>19</v>
      </c>
    </row>
    <row r="4" spans="1:16" ht="130.19999999999999" customHeight="1" x14ac:dyDescent="0.25">
      <c r="A4" s="76" t="s">
        <v>26</v>
      </c>
      <c r="B4" s="86" t="str">
        <f>+'Search Screen'!B3</f>
        <v>Tube 26"x1.0-25 schrader, Tube 26"x1.0x2.5 presta, Tube 26"&gt;2.5" schrader, Tube 26"&gt;2.5" presta</v>
      </c>
      <c r="C4" s="87" t="str">
        <f>+'Search Screen'!C3</f>
        <v>Bike shoes</v>
      </c>
      <c r="D4" s="87" t="str">
        <f>+'Search Screen'!D3</f>
        <v>Reflective vests, Tote bags, Penndot swag</v>
      </c>
      <c r="E4" s="87" t="str">
        <f>+'Search Screen'!E3</f>
        <v>Training wheels, E-bike parts, Mirrors</v>
      </c>
      <c r="F4" s="87" t="str">
        <f>+'Search Screen'!F3</f>
        <v>Handlebars</v>
      </c>
      <c r="G4" s="87" t="str">
        <f>+'Search Screen'!G3</f>
        <v>Chainrings oddball, Chainrings vintage, Chainrings centerlock</v>
      </c>
      <c r="H4" s="87" t="str">
        <f>+'Search Screen'!H3</f>
        <v>Chainrings</v>
      </c>
      <c r="I4" s="88" t="str">
        <f>+'Search Screen'!I3</f>
        <v>Frame pumps, Pump parts, Frame pump brackets, CO2 Cartridges</v>
      </c>
      <c r="J4" s="89" t="str">
        <f>+'Search Screen'!J3</f>
        <v>CO2 Cartridges, Bike Computer, Quick releases unusual</v>
      </c>
      <c r="K4" s="90" t="str">
        <f>+'Search Screen'!K3</f>
        <v>Shifter cable (Derailleur), Shifter cable (Derailleur) housing , Brake cable, Brake cable housing, Sandpaper, Scotchbright pads</v>
      </c>
      <c r="L4" s="91" t="str">
        <f>+'Search Screen'!L3</f>
        <v/>
      </c>
      <c r="M4" s="92" t="str">
        <f>+'Search Screen'!M3</f>
        <v/>
      </c>
      <c r="N4" s="93" t="str">
        <f>+'Search Screen'!N3</f>
        <v/>
      </c>
      <c r="O4" s="93" t="str">
        <f>+'Search Screen'!O3</f>
        <v/>
      </c>
      <c r="P4" s="94" t="str">
        <f>+'Search Screen'!P3</f>
        <v/>
      </c>
    </row>
    <row r="5" spans="1:16" ht="130.19999999999999" customHeight="1" x14ac:dyDescent="0.25">
      <c r="A5" s="77" t="s">
        <v>25</v>
      </c>
      <c r="B5" s="86" t="str">
        <f>+'Search Screen'!B4</f>
        <v>Tube 27.5" 650B, Tube 26"x1.5, Tube Oddball</v>
      </c>
      <c r="C5" s="87" t="str">
        <f>+'Search Screen'!C4</f>
        <v>Bike shoes</v>
      </c>
      <c r="D5" s="87" t="str">
        <f>+'Search Screen'!D4</f>
        <v>Gloves, Hats, Leg and arm warmer, Cycling shorts</v>
      </c>
      <c r="E5" s="87" t="str">
        <f>+'Search Screen'!E4</f>
        <v>Bottle cages, Bells, Multi tool</v>
      </c>
      <c r="F5" s="87" t="str">
        <f>+'Search Screen'!F4</f>
        <v>Threaded headsets, Threadless headsets, Threadless headset parts, Handlebar tape</v>
      </c>
      <c r="G5" s="87" t="str">
        <f>+'Search Screen'!G4</f>
        <v>Rear Derailleur direct mount, Rear Derailleur extended mount, Camelback parts, Toe straps, Bungie cords &amp; rope</v>
      </c>
      <c r="H5" s="87" t="str">
        <f>+'Search Screen'!H4</f>
        <v>Chains, Gripshifter 8 speed, Gripshifter 5 speed, Gripshifter 9 speed, Barend shifter, Trigger rapidfire parts</v>
      </c>
      <c r="I5" s="88" t="str">
        <f>+'Search Screen'!I4</f>
        <v>Rear Derailleur, Brackets, rubber shims Etc, Old Style brake levers and parts, Old Road brakes</v>
      </c>
      <c r="J5" s="89" t="str">
        <f>+'Search Screen'!J4</f>
        <v>Rear Quick release skewers, Front Quick release skewers, Seatpost clamp, Seatpost Quick release skewer, Sample parts for class, Extra nice pedals</v>
      </c>
      <c r="K5" s="90" t="str">
        <f>+'Search Screen'!K4</f>
        <v/>
      </c>
      <c r="L5" s="95" t="str">
        <f>+'Search Screen'!L4</f>
        <v>Bike wash, 10% soap water, Alcohol</v>
      </c>
      <c r="M5" s="96" t="str">
        <f>+'Search Screen'!M4</f>
        <v/>
      </c>
      <c r="N5" s="97" t="str">
        <f>+'Search Screen'!N4</f>
        <v/>
      </c>
      <c r="O5" s="97" t="str">
        <f>+'Search Screen'!O4</f>
        <v/>
      </c>
      <c r="P5" s="98" t="str">
        <f>+'Search Screen'!P4</f>
        <v/>
      </c>
    </row>
    <row r="6" spans="1:16" ht="130.19999999999999" customHeight="1" x14ac:dyDescent="0.25">
      <c r="A6" s="77" t="s">
        <v>24</v>
      </c>
      <c r="B6" s="86" t="str">
        <f>+'Search Screen'!B5</f>
        <v>Grips kids, Grips, Adult grips, Handlebar plugs, Grips 26"</v>
      </c>
      <c r="C6" s="87" t="str">
        <f>+'Search Screen'!C5</f>
        <v>Short grip shift grips, Long grip shift grips, Shoe parts , Insulated boots</v>
      </c>
      <c r="D6" s="87" t="str">
        <f>+'Search Screen'!D5</f>
        <v>CAT shirts, CAT Hats</v>
      </c>
      <c r="E6" s="87" t="str">
        <f>+'Search Screen'!E5</f>
        <v>White reflectors, Red reflectors, Yellow reflectors, Adhesive reflectors, Reflector brackets</v>
      </c>
      <c r="F6" s="87" t="str">
        <f>+'Search Screen'!F5</f>
        <v>Threaded stems, Quill/threaded stems 1.125, 1.25, Threaded stems 25.4, Handlebar accessory mounts, Quill stem bolts, Threadless-Quill converter 25.4, Threadless-Quill stem converter 22.2</v>
      </c>
      <c r="G6" s="87" t="str">
        <f>+'Search Screen'!G5</f>
        <v>Rear Derailleur std 2:1 , Rear Derailleur 1:1 SRAM, Front Derailleur road, Front Derailleur BB mount, Front Derailleur MTN</v>
      </c>
      <c r="H6" s="87" t="str">
        <f>+'Search Screen'!H5</f>
        <v>Gripshifter 6 speed, Gripshifter 7 speed, Gripshifter parts, Gripshifter front, Gripshifter SRAM compatible</v>
      </c>
      <c r="I6" s="88" t="str">
        <f>+'Search Screen'!I5</f>
        <v>Disc Brake, Cartridge style Brake pads, Disc brake sets, Disc brake calipers, Disc brake bleed kits, Disc brake pads, Disc brake mounting brackets, Disc brake bleed blocks</v>
      </c>
      <c r="J6" s="89" t="str">
        <f>+'Search Screen'!J5</f>
        <v>Seatposts, Suspensions, BMX Bottom Bracket, Bottom square taper sealed, Bottom bracket splined isis, Bottom bracket external bearing</v>
      </c>
      <c r="K6" s="90" t="str">
        <f>+'Search Screen'!K5</f>
        <v>Brushes</v>
      </c>
      <c r="L6" s="95" t="str">
        <f>+'Search Screen'!L5</f>
        <v>Penetrant, Thread lock, Razor blades, Batteries</v>
      </c>
      <c r="M6" s="96" t="str">
        <f>+'Search Screen'!M5</f>
        <v/>
      </c>
      <c r="N6" s="97" t="str">
        <f>+'Search Screen'!N5</f>
        <v/>
      </c>
      <c r="O6" s="97" t="str">
        <f>+'Search Screen'!O5</f>
        <v/>
      </c>
      <c r="P6" s="98" t="str">
        <f>+'Search Screen'!P5</f>
        <v/>
      </c>
    </row>
    <row r="7" spans="1:16" ht="130.19999999999999" customHeight="1" x14ac:dyDescent="0.25">
      <c r="A7" s="77" t="s">
        <v>23</v>
      </c>
      <c r="B7" s="86" t="str">
        <f>+'Search Screen'!B6</f>
        <v>Tube 700c, 27", 29er, &lt;32 mm wide presta, Tube 700c, 27", 29er, &lt;32 mm wide schrader, Tube 700c, 27", 29er, &gt;32 mm wide presta, Tube 700c, 27", 29er, &gt;32 mm wide schrader</v>
      </c>
      <c r="C7" s="87" t="str">
        <f>+'Search Screen'!C6</f>
        <v>Rim strips, Bike bags</v>
      </c>
      <c r="D7" s="87" t="str">
        <f>+'Search Screen'!D6</f>
        <v/>
      </c>
      <c r="E7" s="87" t="str">
        <f>+'Search Screen'!E6</f>
        <v>Bike locks, Bike lights, Trailer parts, Rack components</v>
      </c>
      <c r="F7" s="87" t="str">
        <f>+'Search Screen'!F6</f>
        <v>Threadless stem 31.8mm, Handlebars 31.8, Handlebars 25.4</v>
      </c>
      <c r="G7" s="87" t="str">
        <f>+'Search Screen'!G6</f>
        <v>6 Speed cassette, 7 Speed cassette, 8 Speed Cassette, 9 Speed Cassette, 10 Speed Cassette, 11 Speed Cassette, Cassette Parts</v>
      </c>
      <c r="H7" s="87" t="str">
        <f>+'Search Screen'!H6</f>
        <v>Trigger Rapidfire 7 speed, Trigger Rapidfire 8 speed, Trigger Rapidfire 9 speed, Trigger Rapidfire 10 speed, Axles</v>
      </c>
      <c r="I7" s="88" t="str">
        <f>+'Search Screen'!I6</f>
        <v>V Brake pads, Side pull vintage brake pads, Cantilever brake pads, V Brake levers, Brake caliper arms</v>
      </c>
      <c r="J7" s="89" t="str">
        <f>+'Search Screen'!J6</f>
        <v>Seatposts</v>
      </c>
      <c r="K7" s="90" t="str">
        <f>+'Search Screen'!K6</f>
        <v/>
      </c>
      <c r="L7" s="95" t="str">
        <f>+'Search Screen'!L6</f>
        <v>Heavy Oil, Light Oil, Cleaner, Empty oil containers</v>
      </c>
      <c r="M7" s="96" t="str">
        <f>+'Search Screen'!M6</f>
        <v/>
      </c>
      <c r="N7" s="97" t="str">
        <f>+'Search Screen'!N6</f>
        <v/>
      </c>
      <c r="O7" s="97" t="str">
        <f>+'Search Screen'!O6</f>
        <v/>
      </c>
      <c r="P7" s="98" t="str">
        <f>+'Search Screen'!P6</f>
        <v/>
      </c>
    </row>
    <row r="8" spans="1:16" ht="130.19999999999999" customHeight="1" x14ac:dyDescent="0.25">
      <c r="A8" s="77" t="s">
        <v>22</v>
      </c>
      <c r="B8" s="86" t="str">
        <f>+'Search Screen'!B7</f>
        <v>Tube 20" 1.5-2.125 schrader, Tube 24"  1.5-2.125 schrader, Tube 26"  1-2.5 presta, Tube 26"  1-2.5 schrader</v>
      </c>
      <c r="C8" s="87" t="str">
        <f>+'Search Screen'!C7</f>
        <v>Handle accessories, Bike bags</v>
      </c>
      <c r="D8" s="87" t="str">
        <f>+'Search Screen'!D7</f>
        <v>Fenders, Baskets</v>
      </c>
      <c r="E8" s="87" t="str">
        <f>+'Search Screen'!E7</f>
        <v/>
      </c>
      <c r="F8" s="87" t="str">
        <f>+'Search Screen'!F7</f>
        <v>Handlebars, Quill stems BMX, Threadless stems BMX</v>
      </c>
      <c r="G8" s="87" t="str">
        <f>+'Search Screen'!G7</f>
        <v>Single Speed Freewheel, 5 Speed Freewheel, 6 Speed Freewheel, 7 Speed Freewheel, 8 Speed Freewheel, Campagnolo parts</v>
      </c>
      <c r="H8" s="87" t="str">
        <f>+'Search Screen'!H7</f>
        <v>Downtube shifter, Road Brifter, Thumb shifter, Spline crank orphans, Crank arm orphans</v>
      </c>
      <c r="I8" s="88" t="str">
        <f>+'Search Screen'!I7</f>
        <v>8 Speed Cables, 3 Speed hubs, Cantilever brakes, Cantilever /side pull levers</v>
      </c>
      <c r="J8" s="89" t="str">
        <f>+'Search Screen'!J7</f>
        <v>Crankset 3 piece triple, Crankset 3 piece 3 speed</v>
      </c>
      <c r="K8" s="90" t="str">
        <f>+'Search Screen'!K7</f>
        <v/>
      </c>
      <c r="L8" s="95" t="str">
        <f>+'Search Screen'!L7</f>
        <v>Grease, Grease guns</v>
      </c>
      <c r="M8" s="96" t="str">
        <f>+'Search Screen'!M7</f>
        <v/>
      </c>
      <c r="N8" s="97" t="str">
        <f>+'Search Screen'!N7</f>
        <v/>
      </c>
      <c r="O8" s="97" t="str">
        <f>+'Search Screen'!O7</f>
        <v/>
      </c>
      <c r="P8" s="98" t="str">
        <f>+'Search Screen'!P7</f>
        <v/>
      </c>
    </row>
    <row r="9" spans="1:16" ht="130.19999999999999" customHeight="1" x14ac:dyDescent="0.25">
      <c r="A9" s="78" t="s">
        <v>21</v>
      </c>
      <c r="B9" s="99" t="str">
        <f>+'Search Screen'!B8</f>
        <v>Tube 8" 1.5-2.125, Tube 12" 1.5x2.125, Tube 16" 1.5x2.125, Tube 18" 1.5x2.125, Tube 14" 1.5x2.125</v>
      </c>
      <c r="C9" s="100" t="str">
        <f>+'Search Screen'!C8</f>
        <v>Comfort saddles, Sport saddles</v>
      </c>
      <c r="D9" s="100" t="str">
        <f>+'Search Screen'!D8</f>
        <v>Standard saddles, Kids saddles</v>
      </c>
      <c r="E9" s="100" t="str">
        <f>+'Search Screen'!E8</f>
        <v>Racks</v>
      </c>
      <c r="F9" s="100" t="str">
        <f>+'Search Screen'!F8</f>
        <v>Handlebars Road, Handlebars drop, Handlebars</v>
      </c>
      <c r="G9" s="100" t="str">
        <f>+'Search Screen'!G8</f>
        <v>Front Derailleur Vintage, Front Derailleur Parts, Dynamos, Bar Ends, BMX pegs, Dork Disk</v>
      </c>
      <c r="H9" s="100" t="str">
        <f>+'Search Screen'!H8</f>
        <v>Front hub rim brake, Rear hub freewheel rim brake, Rear hub disc brake</v>
      </c>
      <c r="I9" s="101" t="str">
        <f>+'Search Screen'!I8</f>
        <v>BMX Brakes, New Road brakes, Coaster brake parts, Coaster brake hubs, Freehubs, Chain tensioners</v>
      </c>
      <c r="J9" s="102" t="str">
        <f>+'Search Screen'!J8</f>
        <v>Double cranksets, Crankset 1 piece  Ashtabula, Triple Crankset, Kickstands (on Shelf and Floor), Air pumps</v>
      </c>
      <c r="K9" s="103" t="str">
        <f>+'Search Screen'!K8</f>
        <v>Pedals</v>
      </c>
      <c r="L9" s="104" t="str">
        <f>+'Search Screen'!L8</f>
        <v/>
      </c>
      <c r="M9" s="105" t="str">
        <f>+'Search Screen'!M8</f>
        <v xml:space="preserve"> </v>
      </c>
      <c r="N9" s="106" t="str">
        <f>+'Search Screen'!N8</f>
        <v/>
      </c>
      <c r="O9" s="106" t="str">
        <f>+'Search Screen'!O8</f>
        <v/>
      </c>
      <c r="P9" s="107" t="str">
        <f>+'Search Screen'!P8</f>
        <v/>
      </c>
    </row>
  </sheetData>
  <sheetProtection sheet="1" objects="1" scenarios="1"/>
  <mergeCells count="4">
    <mergeCell ref="B2:I2"/>
    <mergeCell ref="J2:K2"/>
    <mergeCell ref="M2:P2"/>
    <mergeCell ref="A1:K1"/>
  </mergeCells>
  <printOptions horizontalCentered="1" verticalCentered="1"/>
  <pageMargins left="0.25" right="0.25" top="0.75" bottom="0.75" header="0.3" footer="0.3"/>
  <pageSetup paperSize="5" scale="37" orientation="landscape" horizontalDpi="0" verticalDpi="0" r:id="rId1"/>
  <headerFooter>
    <oddFooter>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3CEFB-8B6C-4ED3-BE7C-67631506FE1F}">
  <dimension ref="A1:K13"/>
  <sheetViews>
    <sheetView zoomScaleNormal="100" workbookViewId="0">
      <selection activeCell="D11" sqref="D11"/>
    </sheetView>
  </sheetViews>
  <sheetFormatPr defaultRowHeight="15" x14ac:dyDescent="0.25"/>
  <cols>
    <col min="1" max="1" width="11.1796875" customWidth="1"/>
    <col min="2" max="2" width="8.81640625" customWidth="1"/>
    <col min="3" max="10" width="15.6328125" customWidth="1"/>
    <col min="11" max="11" width="51" bestFit="1" customWidth="1"/>
  </cols>
  <sheetData>
    <row r="1" spans="1:11" ht="24" customHeight="1" thickBot="1" x14ac:dyDescent="0.3">
      <c r="B1" s="169" t="s">
        <v>79</v>
      </c>
      <c r="C1" s="166" t="s">
        <v>0</v>
      </c>
      <c r="D1" s="167"/>
      <c r="E1" s="167"/>
      <c r="F1" s="167"/>
      <c r="G1" s="167"/>
      <c r="H1" s="167"/>
      <c r="I1" s="167"/>
      <c r="J1" s="168"/>
    </row>
    <row r="2" spans="1:11" ht="17.399999999999999" x14ac:dyDescent="0.3">
      <c r="B2" s="170"/>
      <c r="C2" s="163" t="s">
        <v>80</v>
      </c>
      <c r="D2" s="164"/>
      <c r="E2" s="164"/>
      <c r="F2" s="164"/>
      <c r="G2" s="164"/>
      <c r="H2" s="164"/>
      <c r="I2" s="164"/>
      <c r="J2" s="165"/>
    </row>
    <row r="3" spans="1:11" ht="15.6" x14ac:dyDescent="0.3">
      <c r="A3" t="s">
        <v>81</v>
      </c>
      <c r="B3" s="13" t="s">
        <v>21</v>
      </c>
      <c r="C3" s="65" t="s">
        <v>82</v>
      </c>
      <c r="D3" s="65" t="s">
        <v>83</v>
      </c>
      <c r="E3" s="65" t="s">
        <v>84</v>
      </c>
      <c r="F3" s="65" t="s">
        <v>85</v>
      </c>
      <c r="G3" s="65"/>
      <c r="H3" s="66"/>
      <c r="I3" s="65"/>
      <c r="J3" s="65"/>
      <c r="K3" t="str">
        <f t="shared" ref="K3:K7" si="0">_xlfn.TEXTJOIN(", ", TRUE, C3:J3)</f>
        <v>Tube 26"x1.0-25 schrader, Tube 26"x1.0x2.5 presta, Tube 26"&gt;2.5" schrader, Tube 26"&gt;2.5" presta</v>
      </c>
    </row>
    <row r="4" spans="1:11" x14ac:dyDescent="0.25">
      <c r="B4" s="14" t="s">
        <v>22</v>
      </c>
      <c r="C4" s="65" t="s">
        <v>86</v>
      </c>
      <c r="D4" s="65" t="s">
        <v>87</v>
      </c>
      <c r="E4" s="65" t="s">
        <v>88</v>
      </c>
      <c r="F4" s="65"/>
      <c r="G4" s="65"/>
      <c r="H4" s="67"/>
      <c r="I4" s="65"/>
      <c r="J4" s="65"/>
      <c r="K4" t="str">
        <f t="shared" si="0"/>
        <v>Tube 27.5" 650B, Tube 26"x1.5, Tube Oddball</v>
      </c>
    </row>
    <row r="5" spans="1:11" x14ac:dyDescent="0.25">
      <c r="B5" s="14" t="s">
        <v>23</v>
      </c>
      <c r="C5" s="65" t="s">
        <v>89</v>
      </c>
      <c r="D5" s="65" t="s">
        <v>90</v>
      </c>
      <c r="E5" s="65" t="s">
        <v>91</v>
      </c>
      <c r="F5" s="65" t="s">
        <v>92</v>
      </c>
      <c r="G5" s="65" t="s">
        <v>282</v>
      </c>
      <c r="H5" s="67"/>
      <c r="I5" s="65"/>
      <c r="J5" s="65"/>
      <c r="K5" t="str">
        <f t="shared" si="0"/>
        <v>Grips kids, Grips, Adult grips, Handlebar plugs, Grips 26"</v>
      </c>
    </row>
    <row r="6" spans="1:11" ht="17.25" customHeight="1" x14ac:dyDescent="0.25">
      <c r="B6" s="14" t="s">
        <v>24</v>
      </c>
      <c r="C6" s="65" t="s">
        <v>93</v>
      </c>
      <c r="D6" s="65" t="s">
        <v>94</v>
      </c>
      <c r="E6" s="65" t="s">
        <v>95</v>
      </c>
      <c r="F6" s="65" t="s">
        <v>96</v>
      </c>
      <c r="G6" s="65"/>
      <c r="H6" s="68"/>
      <c r="I6" s="65"/>
      <c r="J6" s="65"/>
      <c r="K6" t="str">
        <f t="shared" si="0"/>
        <v>Tube 700c, 27", 29er, &lt;32 mm wide presta, Tube 700c, 27", 29er, &lt;32 mm wide schrader, Tube 700c, 27", 29er, &gt;32 mm wide presta, Tube 700c, 27", 29er, &gt;32 mm wide schrader</v>
      </c>
    </row>
    <row r="7" spans="1:11" x14ac:dyDescent="0.25">
      <c r="B7" s="14" t="s">
        <v>25</v>
      </c>
      <c r="C7" s="65" t="s">
        <v>97</v>
      </c>
      <c r="D7" s="65" t="s">
        <v>98</v>
      </c>
      <c r="E7" s="65" t="s">
        <v>99</v>
      </c>
      <c r="F7" s="65" t="s">
        <v>100</v>
      </c>
      <c r="G7" s="65"/>
      <c r="H7" s="67"/>
      <c r="I7" s="65"/>
      <c r="J7" s="65"/>
      <c r="K7" t="str">
        <f t="shared" si="0"/>
        <v>Tube 20" 1.5-2.125 schrader, Tube 24"  1.5-2.125 schrader, Tube 26"  1-2.5 presta, Tube 26"  1-2.5 schrader</v>
      </c>
    </row>
    <row r="8" spans="1:11" x14ac:dyDescent="0.25">
      <c r="A8" t="s">
        <v>101</v>
      </c>
      <c r="B8" s="15" t="s">
        <v>26</v>
      </c>
      <c r="C8" s="65" t="s">
        <v>102</v>
      </c>
      <c r="D8" s="65" t="s">
        <v>103</v>
      </c>
      <c r="E8" s="65" t="s">
        <v>104</v>
      </c>
      <c r="F8" s="65" t="s">
        <v>105</v>
      </c>
      <c r="G8" s="65" t="s">
        <v>106</v>
      </c>
      <c r="H8" s="67"/>
      <c r="I8" s="65"/>
      <c r="J8" s="65"/>
      <c r="K8" t="str">
        <f>_xlfn.TEXTJOIN(", ", TRUE, C8:J8)</f>
        <v>Tube 8" 1.5-2.125, Tube 12" 1.5x2.125, Tube 16" 1.5x2.125, Tube 18" 1.5x2.125, Tube 14" 1.5x2.125</v>
      </c>
    </row>
    <row r="9" spans="1:11" x14ac:dyDescent="0.25">
      <c r="K9" t="str">
        <f>_xlfn.TEXTJOIN(", ", TRUE, D9:J9)</f>
        <v/>
      </c>
    </row>
    <row r="10" spans="1:11" x14ac:dyDescent="0.25">
      <c r="K10" t="str">
        <f>_xlfn.TEXTJOIN(", ", TRUE, D10:J10)</f>
        <v/>
      </c>
    </row>
    <row r="11" spans="1:11" x14ac:dyDescent="0.25">
      <c r="K11" t="str">
        <f>_xlfn.TEXTJOIN(", ", TRUE, D11:J11)</f>
        <v/>
      </c>
    </row>
    <row r="12" spans="1:11" x14ac:dyDescent="0.25">
      <c r="K12" t="str">
        <f>_xlfn.TEXTJOIN(", ", TRUE, D12:J12)</f>
        <v/>
      </c>
    </row>
    <row r="13" spans="1:11" x14ac:dyDescent="0.25">
      <c r="K13" t="str">
        <f>_xlfn.TEXTJOIN(", ", TRUE, D13:J13)</f>
        <v/>
      </c>
    </row>
  </sheetData>
  <sheetProtection sheet="1" objects="1" scenarios="1"/>
  <mergeCells count="3">
    <mergeCell ref="C2:J2"/>
    <mergeCell ref="C1:J1"/>
    <mergeCell ref="B1:B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B876-CA9C-4206-8EAD-664E2AB8A52C}">
  <dimension ref="A1:K8"/>
  <sheetViews>
    <sheetView zoomScaleNormal="100" workbookViewId="0">
      <selection activeCell="C8" sqref="C8"/>
    </sheetView>
  </sheetViews>
  <sheetFormatPr defaultRowHeight="15" x14ac:dyDescent="0.25"/>
  <cols>
    <col min="1" max="1" width="11.1796875" customWidth="1"/>
    <col min="3" max="10" width="15.6328125" customWidth="1"/>
    <col min="11" max="11" width="32.90625" customWidth="1"/>
  </cols>
  <sheetData>
    <row r="1" spans="1:11" ht="24" customHeight="1" thickBot="1" x14ac:dyDescent="0.3">
      <c r="B1" s="169" t="s">
        <v>107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70"/>
      <c r="C2" s="171" t="s">
        <v>80</v>
      </c>
      <c r="D2" s="172"/>
      <c r="E2" s="172"/>
      <c r="F2" s="172"/>
      <c r="G2" s="172"/>
      <c r="H2" s="172"/>
      <c r="I2" s="172"/>
      <c r="J2" s="173"/>
    </row>
    <row r="3" spans="1:11" x14ac:dyDescent="0.25">
      <c r="A3" t="s">
        <v>81</v>
      </c>
      <c r="B3" s="13" t="s">
        <v>21</v>
      </c>
      <c r="C3" s="5" t="s">
        <v>108</v>
      </c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>Bike shoes</v>
      </c>
    </row>
    <row r="4" spans="1:11" x14ac:dyDescent="0.25">
      <c r="B4" s="14" t="s">
        <v>22</v>
      </c>
      <c r="C4" s="8" t="s">
        <v>108</v>
      </c>
      <c r="D4" s="1"/>
      <c r="E4" s="1"/>
      <c r="F4" s="1"/>
      <c r="G4" s="1"/>
      <c r="H4" s="1"/>
      <c r="I4" s="1"/>
      <c r="J4" s="9"/>
      <c r="K4" t="str">
        <f t="shared" si="0"/>
        <v>Bike shoes</v>
      </c>
    </row>
    <row r="5" spans="1:11" x14ac:dyDescent="0.25">
      <c r="B5" s="14" t="s">
        <v>23</v>
      </c>
      <c r="C5" s="8" t="s">
        <v>109</v>
      </c>
      <c r="D5" s="8" t="s">
        <v>110</v>
      </c>
      <c r="E5" s="1" t="s">
        <v>111</v>
      </c>
      <c r="F5" s="1" t="s">
        <v>112</v>
      </c>
      <c r="G5" s="1"/>
      <c r="H5" s="1"/>
      <c r="I5" s="1"/>
      <c r="J5" s="9"/>
      <c r="K5" t="str">
        <f t="shared" si="0"/>
        <v>Short grip shift grips, Long grip shift grips, Shoe parts , Insulated boots</v>
      </c>
    </row>
    <row r="6" spans="1:11" x14ac:dyDescent="0.25">
      <c r="B6" s="14" t="s">
        <v>24</v>
      </c>
      <c r="C6" s="8" t="s">
        <v>113</v>
      </c>
      <c r="D6" s="1" t="s">
        <v>114</v>
      </c>
      <c r="E6" s="1"/>
      <c r="G6" s="1"/>
      <c r="H6" s="1"/>
      <c r="I6" s="1"/>
      <c r="J6" s="9"/>
      <c r="K6" t="str">
        <f t="shared" si="0"/>
        <v>Rim strips, Bike bags</v>
      </c>
    </row>
    <row r="7" spans="1:11" x14ac:dyDescent="0.25">
      <c r="B7" s="14" t="s">
        <v>25</v>
      </c>
      <c r="C7" s="8" t="s">
        <v>115</v>
      </c>
      <c r="D7" s="1" t="s">
        <v>114</v>
      </c>
      <c r="E7" s="1"/>
      <c r="F7" s="1"/>
      <c r="G7" s="1"/>
      <c r="H7" s="1"/>
      <c r="I7" s="1"/>
      <c r="J7" s="9"/>
      <c r="K7" t="str">
        <f t="shared" si="0"/>
        <v>Handle accessories, Bike bags</v>
      </c>
    </row>
    <row r="8" spans="1:11" ht="15.6" thickBot="1" x14ac:dyDescent="0.3">
      <c r="A8" t="s">
        <v>101</v>
      </c>
      <c r="B8" s="15" t="s">
        <v>26</v>
      </c>
      <c r="C8" s="10" t="s">
        <v>116</v>
      </c>
      <c r="D8" s="11" t="s">
        <v>117</v>
      </c>
      <c r="E8" s="11"/>
      <c r="F8" s="11"/>
      <c r="G8" s="11"/>
      <c r="H8" s="11"/>
      <c r="I8" s="11"/>
      <c r="J8" s="12"/>
      <c r="K8" t="str">
        <f>_xlfn.TEXTJOIN(", ", TRUE, C8:J8)</f>
        <v>Comfort saddles, Sport saddles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5415-226F-4FB5-B27E-C7E090D1A7FC}">
  <dimension ref="A1:K8"/>
  <sheetViews>
    <sheetView zoomScaleNormal="100" workbookViewId="0">
      <selection activeCell="D8" sqref="D8"/>
    </sheetView>
  </sheetViews>
  <sheetFormatPr defaultRowHeight="15" x14ac:dyDescent="0.25"/>
  <cols>
    <col min="1" max="1" width="11.1796875" customWidth="1"/>
    <col min="3" max="10" width="15.6328125" customWidth="1"/>
    <col min="11" max="11" width="34" customWidth="1"/>
  </cols>
  <sheetData>
    <row r="1" spans="1:11" ht="24" customHeight="1" thickBot="1" x14ac:dyDescent="0.3">
      <c r="B1" s="180" t="s">
        <v>7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 t="s">
        <v>118</v>
      </c>
      <c r="D3" s="6" t="s">
        <v>119</v>
      </c>
      <c r="E3" s="6" t="s">
        <v>120</v>
      </c>
      <c r="F3" s="6"/>
      <c r="G3" s="6"/>
      <c r="H3" s="6"/>
      <c r="I3" s="6"/>
      <c r="J3" s="7"/>
      <c r="K3" t="str">
        <f t="shared" ref="K3:K7" si="0">_xlfn.TEXTJOIN(", ", TRUE, C3:J3)</f>
        <v>Reflective vests, Tote bags, Penndot swag</v>
      </c>
    </row>
    <row r="4" spans="1:11" x14ac:dyDescent="0.25">
      <c r="B4" s="14" t="s">
        <v>22</v>
      </c>
      <c r="C4" s="8" t="s">
        <v>121</v>
      </c>
      <c r="D4" s="1" t="s">
        <v>122</v>
      </c>
      <c r="E4" s="1" t="s">
        <v>123</v>
      </c>
      <c r="F4" s="1" t="s">
        <v>124</v>
      </c>
      <c r="G4" s="1"/>
      <c r="H4" s="1"/>
      <c r="I4" s="1"/>
      <c r="J4" s="9"/>
      <c r="K4" t="str">
        <f t="shared" si="0"/>
        <v>Gloves, Hats, Leg and arm warmer, Cycling shorts</v>
      </c>
    </row>
    <row r="5" spans="1:11" x14ac:dyDescent="0.25">
      <c r="B5" s="14" t="s">
        <v>23</v>
      </c>
      <c r="C5" s="8" t="s">
        <v>125</v>
      </c>
      <c r="D5" s="1" t="s">
        <v>126</v>
      </c>
      <c r="E5" s="1"/>
      <c r="F5" s="1"/>
      <c r="G5" s="1"/>
      <c r="H5" s="1"/>
      <c r="I5" s="1"/>
      <c r="J5" s="9"/>
      <c r="K5" t="str">
        <f t="shared" si="0"/>
        <v>CAT shirts, CAT Hats</v>
      </c>
    </row>
    <row r="6" spans="1:11" x14ac:dyDescent="0.25">
      <c r="B6" s="14" t="s">
        <v>24</v>
      </c>
      <c r="C6" s="8"/>
      <c r="D6" s="1"/>
      <c r="E6" s="1"/>
      <c r="F6" s="1"/>
      <c r="G6" s="1"/>
      <c r="H6" s="1"/>
      <c r="I6" s="1"/>
      <c r="J6" s="9"/>
      <c r="K6" t="str">
        <f t="shared" si="0"/>
        <v/>
      </c>
    </row>
    <row r="7" spans="1:11" x14ac:dyDescent="0.25">
      <c r="B7" s="14" t="s">
        <v>25</v>
      </c>
      <c r="C7" s="8" t="s">
        <v>127</v>
      </c>
      <c r="D7" s="1" t="s">
        <v>128</v>
      </c>
      <c r="E7" s="1"/>
      <c r="F7" s="1"/>
      <c r="G7" s="1"/>
      <c r="H7" s="1"/>
      <c r="I7" s="1"/>
      <c r="J7" s="9"/>
      <c r="K7" t="str">
        <f t="shared" si="0"/>
        <v>Fenders, Baskets</v>
      </c>
    </row>
    <row r="8" spans="1:11" ht="15.6" thickBot="1" x14ac:dyDescent="0.3">
      <c r="A8" t="s">
        <v>101</v>
      </c>
      <c r="B8" s="15" t="s">
        <v>26</v>
      </c>
      <c r="C8" s="10" t="s">
        <v>129</v>
      </c>
      <c r="D8" s="11" t="s">
        <v>130</v>
      </c>
      <c r="E8" s="11"/>
      <c r="F8" s="11"/>
      <c r="G8" s="11"/>
      <c r="H8" s="11"/>
      <c r="I8" s="11"/>
      <c r="J8" s="12"/>
      <c r="K8" t="str">
        <f>_xlfn.TEXTJOIN(", ", TRUE, C8:J8)</f>
        <v>Standard saddles, Kids saddles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4DAD-7A3A-43B4-AD29-3297C0CBE352}">
  <dimension ref="A1:K8"/>
  <sheetViews>
    <sheetView workbookViewId="0">
      <selection activeCell="C8" sqref="C8"/>
    </sheetView>
  </sheetViews>
  <sheetFormatPr defaultRowHeight="15" x14ac:dyDescent="0.25"/>
  <cols>
    <col min="1" max="1" width="11.1796875" customWidth="1"/>
    <col min="3" max="10" width="15.6328125" customWidth="1"/>
    <col min="11" max="11" width="33.36328125" customWidth="1"/>
  </cols>
  <sheetData>
    <row r="1" spans="1:11" ht="24" customHeight="1" thickBot="1" x14ac:dyDescent="0.3">
      <c r="B1" s="180" t="s">
        <v>8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 t="s">
        <v>131</v>
      </c>
      <c r="D3" s="6" t="s">
        <v>132</v>
      </c>
      <c r="E3" s="6" t="s">
        <v>133</v>
      </c>
      <c r="F3" s="6"/>
      <c r="G3" s="6"/>
      <c r="H3" s="6"/>
      <c r="I3" s="6"/>
      <c r="J3" s="7"/>
      <c r="K3" t="str">
        <f t="shared" ref="K3:K7" si="0">_xlfn.TEXTJOIN(", ", TRUE, C3:J3)</f>
        <v>Training wheels, E-bike parts, Mirrors</v>
      </c>
    </row>
    <row r="4" spans="1:11" x14ac:dyDescent="0.25">
      <c r="B4" s="14" t="s">
        <v>22</v>
      </c>
      <c r="C4" s="8" t="s">
        <v>134</v>
      </c>
      <c r="D4" s="1" t="s">
        <v>135</v>
      </c>
      <c r="E4" s="1" t="s">
        <v>136</v>
      </c>
      <c r="F4" s="1"/>
      <c r="G4" s="1"/>
      <c r="H4" s="1"/>
      <c r="I4" s="1"/>
      <c r="J4" s="9"/>
      <c r="K4" t="str">
        <f t="shared" si="0"/>
        <v>Bottle cages, Bells, Multi tool</v>
      </c>
    </row>
    <row r="5" spans="1:11" x14ac:dyDescent="0.25">
      <c r="B5" s="14" t="s">
        <v>23</v>
      </c>
      <c r="C5" s="8" t="s">
        <v>137</v>
      </c>
      <c r="D5" s="1" t="s">
        <v>138</v>
      </c>
      <c r="E5" s="1" t="s">
        <v>139</v>
      </c>
      <c r="F5" s="1" t="s">
        <v>140</v>
      </c>
      <c r="G5" s="1" t="s">
        <v>141</v>
      </c>
      <c r="H5" s="1"/>
      <c r="I5" s="1"/>
      <c r="J5" s="9"/>
      <c r="K5" t="str">
        <f t="shared" si="0"/>
        <v>White reflectors, Red reflectors, Yellow reflectors, Adhesive reflectors, Reflector brackets</v>
      </c>
    </row>
    <row r="6" spans="1:11" x14ac:dyDescent="0.25">
      <c r="B6" s="14" t="s">
        <v>24</v>
      </c>
      <c r="C6" s="8" t="s">
        <v>142</v>
      </c>
      <c r="D6" s="1" t="s">
        <v>143</v>
      </c>
      <c r="E6" s="1" t="s">
        <v>144</v>
      </c>
      <c r="F6" s="1" t="s">
        <v>145</v>
      </c>
      <c r="G6" s="1"/>
      <c r="H6" s="1"/>
      <c r="I6" s="1"/>
      <c r="J6" s="9"/>
      <c r="K6" t="str">
        <f t="shared" si="0"/>
        <v>Bike locks, Bike lights, Trailer parts, Rack components</v>
      </c>
    </row>
    <row r="7" spans="1:11" x14ac:dyDescent="0.25">
      <c r="B7" s="14" t="s">
        <v>25</v>
      </c>
      <c r="C7" s="8"/>
      <c r="D7" s="1"/>
      <c r="E7" s="1"/>
      <c r="F7" s="1"/>
      <c r="G7" s="1"/>
      <c r="H7" s="1"/>
      <c r="I7" s="1"/>
      <c r="J7" s="9"/>
      <c r="K7" t="str">
        <f t="shared" si="0"/>
        <v/>
      </c>
    </row>
    <row r="8" spans="1:11" ht="15.6" thickBot="1" x14ac:dyDescent="0.3">
      <c r="A8" t="s">
        <v>101</v>
      </c>
      <c r="B8" s="15" t="s">
        <v>26</v>
      </c>
      <c r="C8" s="10" t="s">
        <v>146</v>
      </c>
      <c r="D8" s="11"/>
      <c r="E8" s="11"/>
      <c r="F8" s="11"/>
      <c r="G8" s="11"/>
      <c r="H8" s="11"/>
      <c r="I8" s="11"/>
      <c r="J8" s="12"/>
      <c r="K8" t="str">
        <f>_xlfn.TEXTJOIN(", ", TRUE, C8:J8)</f>
        <v>Racks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D0CBC-4AB6-43EB-BF9E-145DE8421062}">
  <dimension ref="A1:K8"/>
  <sheetViews>
    <sheetView workbookViewId="0">
      <selection activeCell="F16" sqref="F16"/>
    </sheetView>
  </sheetViews>
  <sheetFormatPr defaultRowHeight="15" x14ac:dyDescent="0.25"/>
  <cols>
    <col min="1" max="1" width="11.1796875" customWidth="1"/>
    <col min="3" max="10" width="15.6328125" customWidth="1"/>
    <col min="11" max="11" width="33.08984375" customWidth="1"/>
  </cols>
  <sheetData>
    <row r="1" spans="1:11" ht="24" customHeight="1" thickBot="1" x14ac:dyDescent="0.3">
      <c r="B1" s="180" t="s">
        <v>9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6" t="s">
        <v>147</v>
      </c>
      <c r="D3" s="6"/>
      <c r="E3" s="6"/>
      <c r="F3" s="6"/>
      <c r="G3" s="6"/>
      <c r="H3" s="6"/>
      <c r="I3" s="6"/>
      <c r="J3" s="7"/>
      <c r="K3" t="str">
        <f t="shared" ref="K3:K7" si="0">_xlfn.TEXTJOIN(", ", TRUE, C3:J3)</f>
        <v>Handlebars</v>
      </c>
    </row>
    <row r="4" spans="1:11" x14ac:dyDescent="0.25">
      <c r="B4" s="14" t="s">
        <v>22</v>
      </c>
      <c r="C4" s="1" t="s">
        <v>148</v>
      </c>
      <c r="D4" s="1" t="s">
        <v>149</v>
      </c>
      <c r="E4" s="1" t="s">
        <v>150</v>
      </c>
      <c r="F4" s="1" t="s">
        <v>151</v>
      </c>
      <c r="G4" s="1"/>
      <c r="H4" s="1"/>
      <c r="I4" s="1"/>
      <c r="J4" s="9"/>
      <c r="K4" t="str">
        <f t="shared" si="0"/>
        <v>Threaded headsets, Threadless headsets, Threadless headset parts, Handlebar tape</v>
      </c>
    </row>
    <row r="5" spans="1:11" x14ac:dyDescent="0.25">
      <c r="B5" s="14" t="s">
        <v>23</v>
      </c>
      <c r="C5" s="1" t="s">
        <v>152</v>
      </c>
      <c r="D5" s="1" t="s">
        <v>153</v>
      </c>
      <c r="E5" s="1" t="s">
        <v>295</v>
      </c>
      <c r="F5" s="1" t="s">
        <v>154</v>
      </c>
      <c r="G5" s="1" t="s">
        <v>155</v>
      </c>
      <c r="H5" s="1" t="s">
        <v>156</v>
      </c>
      <c r="I5" s="1" t="s">
        <v>157</v>
      </c>
      <c r="J5" s="9"/>
      <c r="K5" t="str">
        <f t="shared" si="0"/>
        <v>Threaded stems, Quill/threaded stems 1.125, 1.25, Threaded stems 25.4, Handlebar accessory mounts, Quill stem bolts, Threadless-Quill converter 25.4, Threadless-Quill stem converter 22.2</v>
      </c>
    </row>
    <row r="6" spans="1:11" x14ac:dyDescent="0.25">
      <c r="B6" s="14" t="s">
        <v>24</v>
      </c>
      <c r="C6" s="1" t="s">
        <v>296</v>
      </c>
      <c r="D6" s="1" t="s">
        <v>158</v>
      </c>
      <c r="E6" s="1" t="s">
        <v>159</v>
      </c>
      <c r="F6" s="1"/>
      <c r="G6" s="1"/>
      <c r="H6" s="1"/>
      <c r="I6" s="1"/>
      <c r="J6" s="9"/>
      <c r="K6" t="str">
        <f t="shared" si="0"/>
        <v>Threadless stem 31.8mm, Handlebars 31.8, Handlebars 25.4</v>
      </c>
    </row>
    <row r="7" spans="1:11" x14ac:dyDescent="0.25">
      <c r="B7" s="14" t="s">
        <v>25</v>
      </c>
      <c r="C7" s="1" t="s">
        <v>147</v>
      </c>
      <c r="D7" s="1" t="s">
        <v>160</v>
      </c>
      <c r="E7" s="1" t="s">
        <v>161</v>
      </c>
      <c r="F7" s="1"/>
      <c r="G7" s="1"/>
      <c r="H7" s="1"/>
      <c r="I7" s="1"/>
      <c r="J7" s="9"/>
      <c r="K7" t="str">
        <f t="shared" si="0"/>
        <v>Handlebars, Quill stems BMX, Threadless stems BMX</v>
      </c>
    </row>
    <row r="8" spans="1:11" ht="15.6" thickBot="1" x14ac:dyDescent="0.3">
      <c r="A8" t="s">
        <v>101</v>
      </c>
      <c r="B8" s="15" t="s">
        <v>26</v>
      </c>
      <c r="C8" s="11" t="s">
        <v>162</v>
      </c>
      <c r="D8" s="11" t="s">
        <v>163</v>
      </c>
      <c r="E8" s="11" t="s">
        <v>147</v>
      </c>
      <c r="F8" s="11"/>
      <c r="G8" s="11"/>
      <c r="H8" s="11"/>
      <c r="I8" s="11"/>
      <c r="J8" s="12"/>
      <c r="K8" t="str">
        <f>_xlfn.TEXTJOIN(", ", TRUE, C8:J8)</f>
        <v>Handlebars Road, Handlebars drop, Handlebars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8966-6C07-423F-A4C9-6BECE6E7CB80}">
  <dimension ref="A1:K8"/>
  <sheetViews>
    <sheetView workbookViewId="0">
      <selection activeCell="H5" sqref="H5"/>
    </sheetView>
  </sheetViews>
  <sheetFormatPr defaultRowHeight="15" x14ac:dyDescent="0.25"/>
  <cols>
    <col min="1" max="1" width="11.1796875" customWidth="1"/>
    <col min="3" max="10" width="15.6328125" customWidth="1"/>
    <col min="11" max="11" width="34" customWidth="1"/>
  </cols>
  <sheetData>
    <row r="1" spans="1:11" ht="24" customHeight="1" thickBot="1" x14ac:dyDescent="0.3">
      <c r="B1" s="180" t="s">
        <v>10</v>
      </c>
      <c r="C1" s="174" t="s">
        <v>0</v>
      </c>
      <c r="D1" s="175"/>
      <c r="E1" s="175"/>
      <c r="F1" s="175"/>
      <c r="G1" s="175"/>
      <c r="H1" s="175"/>
      <c r="I1" s="175"/>
      <c r="J1" s="176"/>
    </row>
    <row r="2" spans="1:11" ht="18" thickBot="1" x14ac:dyDescent="0.35">
      <c r="B2" s="181"/>
      <c r="C2" s="177" t="s">
        <v>80</v>
      </c>
      <c r="D2" s="178"/>
      <c r="E2" s="178"/>
      <c r="F2" s="178"/>
      <c r="G2" s="178"/>
      <c r="H2" s="178"/>
      <c r="I2" s="178"/>
      <c r="J2" s="179"/>
    </row>
    <row r="3" spans="1:11" x14ac:dyDescent="0.25">
      <c r="A3" t="s">
        <v>81</v>
      </c>
      <c r="B3" s="13" t="s">
        <v>21</v>
      </c>
      <c r="C3" s="5" t="s">
        <v>164</v>
      </c>
      <c r="D3" s="6" t="s">
        <v>165</v>
      </c>
      <c r="E3" s="6" t="s">
        <v>166</v>
      </c>
      <c r="F3" s="6"/>
      <c r="G3" s="6"/>
      <c r="H3" s="6"/>
      <c r="I3" s="6"/>
      <c r="J3" s="7"/>
      <c r="K3" t="str">
        <f t="shared" ref="K3:K7" si="0">_xlfn.TEXTJOIN(", ", TRUE, C3:J3)</f>
        <v>Chainrings oddball, Chainrings vintage, Chainrings centerlock</v>
      </c>
    </row>
    <row r="4" spans="1:11" x14ac:dyDescent="0.25">
      <c r="B4" s="14" t="s">
        <v>22</v>
      </c>
      <c r="C4" s="8" t="s">
        <v>167</v>
      </c>
      <c r="D4" s="1" t="s">
        <v>168</v>
      </c>
      <c r="E4" s="1" t="s">
        <v>289</v>
      </c>
      <c r="F4" s="1" t="s">
        <v>169</v>
      </c>
      <c r="G4" s="1" t="s">
        <v>170</v>
      </c>
      <c r="H4" s="1"/>
      <c r="I4" s="1"/>
      <c r="J4" s="9"/>
      <c r="K4" t="str">
        <f t="shared" si="0"/>
        <v>Rear Derailleur direct mount, Rear Derailleur extended mount, Camelback parts, Toe straps, Bungie cords &amp; rope</v>
      </c>
    </row>
    <row r="5" spans="1:11" x14ac:dyDescent="0.25">
      <c r="B5" s="14" t="s">
        <v>23</v>
      </c>
      <c r="C5" s="8" t="s">
        <v>171</v>
      </c>
      <c r="D5" s="1" t="s">
        <v>172</v>
      </c>
      <c r="E5" s="1" t="s">
        <v>173</v>
      </c>
      <c r="F5" s="1" t="s">
        <v>174</v>
      </c>
      <c r="G5" s="1" t="s">
        <v>175</v>
      </c>
      <c r="H5" s="1"/>
      <c r="I5" s="1"/>
      <c r="J5" s="9"/>
      <c r="K5" t="str">
        <f t="shared" si="0"/>
        <v>Rear Derailleur std 2:1 , Rear Derailleur 1:1 SRAM, Front Derailleur road, Front Derailleur BB mount, Front Derailleur MTN</v>
      </c>
    </row>
    <row r="6" spans="1:11" x14ac:dyDescent="0.25">
      <c r="B6" s="14" t="s">
        <v>24</v>
      </c>
      <c r="C6" s="8" t="s">
        <v>176</v>
      </c>
      <c r="D6" s="1" t="s">
        <v>177</v>
      </c>
      <c r="E6" s="1" t="s">
        <v>283</v>
      </c>
      <c r="F6" s="1" t="s">
        <v>284</v>
      </c>
      <c r="G6" s="1" t="s">
        <v>286</v>
      </c>
      <c r="H6" s="1" t="s">
        <v>285</v>
      </c>
      <c r="I6" s="1" t="s">
        <v>178</v>
      </c>
      <c r="J6" s="9"/>
      <c r="K6" t="str">
        <f t="shared" si="0"/>
        <v>6 Speed cassette, 7 Speed cassette, 8 Speed Cassette, 9 Speed Cassette, 10 Speed Cassette, 11 Speed Cassette, Cassette Parts</v>
      </c>
    </row>
    <row r="7" spans="1:11" x14ac:dyDescent="0.25">
      <c r="B7" s="14" t="s">
        <v>25</v>
      </c>
      <c r="C7" s="8" t="s">
        <v>179</v>
      </c>
      <c r="D7" s="8" t="s">
        <v>180</v>
      </c>
      <c r="E7" s="8" t="s">
        <v>181</v>
      </c>
      <c r="F7" s="8" t="s">
        <v>182</v>
      </c>
      <c r="G7" s="8" t="s">
        <v>183</v>
      </c>
      <c r="H7" s="1" t="s">
        <v>184</v>
      </c>
      <c r="I7" s="1"/>
      <c r="J7" s="9"/>
      <c r="K7" t="str">
        <f t="shared" si="0"/>
        <v>Single Speed Freewheel, 5 Speed Freewheel, 6 Speed Freewheel, 7 Speed Freewheel, 8 Speed Freewheel, Campagnolo parts</v>
      </c>
    </row>
    <row r="8" spans="1:11" ht="15.6" thickBot="1" x14ac:dyDescent="0.3">
      <c r="A8" t="s">
        <v>101</v>
      </c>
      <c r="B8" s="15" t="s">
        <v>26</v>
      </c>
      <c r="C8" s="10" t="s">
        <v>185</v>
      </c>
      <c r="D8" s="10" t="s">
        <v>186</v>
      </c>
      <c r="E8" s="11" t="s">
        <v>187</v>
      </c>
      <c r="F8" s="11" t="s">
        <v>188</v>
      </c>
      <c r="G8" s="11" t="s">
        <v>189</v>
      </c>
      <c r="H8" s="11" t="s">
        <v>190</v>
      </c>
      <c r="I8" s="11"/>
      <c r="J8" s="12"/>
      <c r="K8" t="str">
        <f>_xlfn.TEXTJOIN(", ", TRUE, C8:J8)</f>
        <v>Front Derailleur Vintage, Front Derailleur Parts, Dynamos, Bar Ends, BMX pegs, Dork Disk</v>
      </c>
    </row>
  </sheetData>
  <sheetProtection sheet="1" objects="1" scenarios="1"/>
  <mergeCells count="3">
    <mergeCell ref="C2:J2"/>
    <mergeCell ref="C1:J1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Search Screen</vt:lpstr>
      <vt:lpstr>Layout</vt:lpstr>
      <vt:lpstr>To Print</vt:lpstr>
      <vt:lpstr>Unit A</vt:lpstr>
      <vt:lpstr>Unit B</vt:lpstr>
      <vt:lpstr>Unit C</vt:lpstr>
      <vt:lpstr>Unit D</vt:lpstr>
      <vt:lpstr>Unit E</vt:lpstr>
      <vt:lpstr>Unit F</vt:lpstr>
      <vt:lpstr>Unit G</vt:lpstr>
      <vt:lpstr>Unit H</vt:lpstr>
      <vt:lpstr>Unit I</vt:lpstr>
      <vt:lpstr>Unit J Under+Over Table</vt:lpstr>
      <vt:lpstr>Unit K</vt:lpstr>
      <vt:lpstr>Unit L</vt:lpstr>
      <vt:lpstr>Unit M</vt:lpstr>
      <vt:lpstr>Unit N</vt:lpstr>
      <vt:lpstr>Unit O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Slutter</dc:creator>
  <cp:keywords/>
  <dc:description/>
  <cp:lastModifiedBy>Steve Slutter</cp:lastModifiedBy>
  <cp:revision/>
  <cp:lastPrinted>2026-01-21T20:07:04Z</cp:lastPrinted>
  <dcterms:created xsi:type="dcterms:W3CDTF">2026-01-17T02:12:43Z</dcterms:created>
  <dcterms:modified xsi:type="dcterms:W3CDTF">2026-01-30T00:49:59Z</dcterms:modified>
  <cp:category/>
  <cp:contentStatus/>
</cp:coreProperties>
</file>